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19" yWindow="65519" windowWidth="9628" windowHeight="5191" tabRatio="604" activeTab="2"/>
  </bookViews>
  <sheets>
    <sheet name="Table 1.1,1.2" sheetId="1" r:id="rId1"/>
    <sheet name="Table 3" sheetId="2" r:id="rId2"/>
    <sheet name="Table 2,4,5,6,8,9,10" sheetId="3" r:id="rId3"/>
    <sheet name="Table 7" sheetId="4" r:id="rId4"/>
    <sheet name="Table 11.12.13" sheetId="5" r:id="rId5"/>
    <sheet name="Table 14" sheetId="6" r:id="rId6"/>
  </sheets>
  <externalReferences>
    <externalReference r:id="rId9"/>
    <externalReference r:id="rId10"/>
    <externalReference r:id="rId11"/>
  </externalReferences>
  <definedNames>
    <definedName name="_Fill" localSheetId="0" hidden="1">'Table 1.1,1.2'!$F$46:$P$46</definedName>
    <definedName name="_Fill" localSheetId="4" hidden="1">'Table 11.12.13'!#REF!</definedName>
    <definedName name="_Fill" localSheetId="2" hidden="1">'Table 2,4,5,6,8,9,10'!$F$7:$Z$7</definedName>
    <definedName name="_Fill" localSheetId="3" hidden="1">'Table 7'!#REF!</definedName>
    <definedName name="_Fill" hidden="1">#REF!</definedName>
    <definedName name="_Regression_Int" localSheetId="0" hidden="1">1</definedName>
    <definedName name="_Regression_Int" localSheetId="4" hidden="1">1</definedName>
    <definedName name="_Regression_Int" localSheetId="2" hidden="1">1</definedName>
    <definedName name="_Regression_Int" localSheetId="3" hidden="1">1</definedName>
    <definedName name="AIC" localSheetId="0">'[3]SCHEDULE'!#REF!</definedName>
    <definedName name="AIC" localSheetId="4">'Table 11.12.13'!#REF!</definedName>
    <definedName name="AIC" localSheetId="2">'Table 2,4,5,6,8,9,10'!#REF!</definedName>
    <definedName name="AIC">#REF!</definedName>
    <definedName name="AIC2" hidden="1">'[1]SCHEDULE'!$N$55:$AQ$55</definedName>
    <definedName name="bbbb" localSheetId="0">#REF!</definedName>
    <definedName name="bbbb" localSheetId="4">#REF!</definedName>
    <definedName name="bbbb" localSheetId="5">#REF!</definedName>
    <definedName name="bbbb" localSheetId="2">#REF!</definedName>
    <definedName name="bbbb" localSheetId="1">#REF!</definedName>
    <definedName name="bbbb" localSheetId="3">#REF!</definedName>
    <definedName name="bbbb">#REF!</definedName>
    <definedName name="cash" localSheetId="4">'Table 11.12.13'!$B$2:$M$26</definedName>
    <definedName name="cash" localSheetId="2">'Table 2,4,5,6,8,9,10'!$B$174:$M$198</definedName>
    <definedName name="cash">#REF!</definedName>
    <definedName name="druck">#REF!</definedName>
    <definedName name="IC">#REF!</definedName>
    <definedName name="INT" localSheetId="0">'[3]SCHEDULE'!#REF!</definedName>
    <definedName name="INT" localSheetId="4">'Table 11.12.13'!#REF!</definedName>
    <definedName name="INT" localSheetId="2">'Table 2,4,5,6,8,9,10'!#REF!</definedName>
    <definedName name="INT">#REF!</definedName>
    <definedName name="IRR" localSheetId="4">'Table 11.12.13'!$B$42:$I$50</definedName>
    <definedName name="IRR" localSheetId="2">'Table 2,4,5,6,8,9,10'!$B$214:$I$222</definedName>
    <definedName name="IRR">#REF!</definedName>
    <definedName name="KON1" localSheetId="0">'Table 1.1,1.2'!$T$103:$U$109</definedName>
    <definedName name="KON1">#REF!</definedName>
    <definedName name="KON2" localSheetId="0">'Table 1.1,1.2'!#REF!</definedName>
    <definedName name="KON2">#REF!</definedName>
    <definedName name="PR">#REF!</definedName>
    <definedName name="_xlnm.Print_Area" localSheetId="0">'Table 1.1,1.2'!$B$2:$P$103</definedName>
    <definedName name="_xlnm.Print_Area" localSheetId="4">'Table 11.12.13'!$B$1:$Z$125</definedName>
    <definedName name="_xlnm.Print_Area" localSheetId="5">'Table 14'!$B$1:$Y$37</definedName>
    <definedName name="_xlnm.Print_Area" localSheetId="2">'Table 2,4,5,6,8,9,10'!$B$4:$Z$297</definedName>
    <definedName name="_xlnm.Print_Area" localSheetId="1">'Table 3'!$B$1:$Z$41</definedName>
    <definedName name="_xlnm.Print_Area" localSheetId="3">'Table 7'!$B$2:$Y$57</definedName>
    <definedName name="Print_Area_MI" localSheetId="0">'Table 1.1,1.2'!#REF!</definedName>
    <definedName name="Print_Area_MI" localSheetId="4">'Table 11.12.13'!$F$2:$P$124</definedName>
    <definedName name="Print_Area_MI" localSheetId="2">'Table 2,4,5,6,8,9,10'!$F$174:$P$296</definedName>
    <definedName name="Print_Area_MI" localSheetId="3">'Table 7'!$E$1:$L$58</definedName>
    <definedName name="_xlnm.Print_Titles" localSheetId="0">'Table 1.1,1.2'!$B:$E</definedName>
    <definedName name="Print_Titles_MI" localSheetId="0">'Table 1.1,1.2'!$B:$E</definedName>
    <definedName name="Print_Titles_MI" localSheetId="4">'Table 11.12.13'!$B:$E</definedName>
    <definedName name="Print_Titles_MI" localSheetId="2">'Table 2,4,5,6,8,9,10'!$B:$E</definedName>
    <definedName name="Print_Titles_MI" localSheetId="3">'Table 7'!$B:$D</definedName>
    <definedName name="RATES" localSheetId="0">'[3]SCHEDULE'!#REF!</definedName>
    <definedName name="RATES" localSheetId="4">'Table 11.12.13'!#REF!</definedName>
    <definedName name="RATES" localSheetId="5">'[3]SCHEDULE'!#REF!</definedName>
    <definedName name="RATES" localSheetId="2">'Table 2,4,5,6,8,9,10'!#REF!</definedName>
    <definedName name="RATES" localSheetId="1">'[3]SCHEDULE'!#REF!</definedName>
    <definedName name="RATES" localSheetId="3">'[3]SCHEDULE'!#REF!</definedName>
    <definedName name="RATES">#REF!</definedName>
    <definedName name="RESIDUAL" localSheetId="0">#REF!</definedName>
    <definedName name="RESIDUAL" localSheetId="4">#REF!</definedName>
    <definedName name="RESIDUAL" localSheetId="5">#REF!</definedName>
    <definedName name="RESIDUAL" localSheetId="2">#REF!</definedName>
    <definedName name="RESIDUAL" localSheetId="1">#REF!</definedName>
    <definedName name="RESIDUAL" localSheetId="3">#REF!</definedName>
    <definedName name="RESIDUAL">#REF!</definedName>
    <definedName name="SALV" localSheetId="0">'[3]SCHEDULE'!#REF!</definedName>
    <definedName name="SALV" localSheetId="4">'Table 11.12.13'!#REF!</definedName>
    <definedName name="SALV" localSheetId="2">'Table 2,4,5,6,8,9,10'!$AA$4:$AH$26</definedName>
    <definedName name="SALV">#REF!</definedName>
    <definedName name="TARIF" localSheetId="0">'[3]SCHEDULE'!#REF!</definedName>
    <definedName name="TARIF" localSheetId="4">'Table 11.12.13'!#REF!</definedName>
    <definedName name="TARIF" localSheetId="2">'Table 2,4,5,6,8,9,10'!#REF!</definedName>
    <definedName name="TARIF">#REF!</definedName>
  </definedNames>
  <calcPr fullCalcOnLoad="1"/>
</workbook>
</file>

<file path=xl/comments2.xml><?xml version="1.0" encoding="utf-8"?>
<comments xmlns="http://schemas.openxmlformats.org/spreadsheetml/2006/main">
  <authors>
    <author>R. Wiens</author>
  </authors>
  <commentList>
    <comment ref="G18" authorId="0">
      <text>
        <r>
          <rPr>
            <sz val="8"/>
            <rFont val="Tahoma"/>
            <family val="0"/>
          </rPr>
          <t xml:space="preserve">5% losses assumed in water treated
</t>
        </r>
      </text>
    </comment>
  </commentList>
</comments>
</file>

<file path=xl/sharedStrings.xml><?xml version="1.0" encoding="utf-8"?>
<sst xmlns="http://schemas.openxmlformats.org/spreadsheetml/2006/main" count="794" uniqueCount="263">
  <si>
    <t>Unit</t>
  </si>
  <si>
    <t>Investment</t>
  </si>
  <si>
    <t>Designation</t>
  </si>
  <si>
    <t>%</t>
  </si>
  <si>
    <t>Distribution Sytem</t>
  </si>
  <si>
    <t>Land Aquisition</t>
  </si>
  <si>
    <t>Distribution System</t>
  </si>
  <si>
    <t>Control System</t>
  </si>
  <si>
    <t>Miscellaneous</t>
  </si>
  <si>
    <t>Land aquisition</t>
  </si>
  <si>
    <t>TOTAL</t>
  </si>
  <si>
    <t>REHABILITATION</t>
  </si>
  <si>
    <t xml:space="preserve"> - Civil works</t>
  </si>
  <si>
    <t xml:space="preserve"> - Electr.&amp; Mechanic. Equipm.</t>
  </si>
  <si>
    <t xml:space="preserve"> - Primary System</t>
  </si>
  <si>
    <t xml:space="preserve"> - Sec. System + House con.</t>
  </si>
  <si>
    <t>CONSULTANCY SERVICES</t>
  </si>
  <si>
    <t>REHABILIT. &amp; IMPROVEM.</t>
  </si>
  <si>
    <t>Sub-Total</t>
  </si>
  <si>
    <t>TOTAL DIRECT COSTS</t>
  </si>
  <si>
    <t>BASE COSTS</t>
  </si>
  <si>
    <t xml:space="preserve"> - financial</t>
  </si>
  <si>
    <t>Total Investments</t>
  </si>
  <si>
    <t xml:space="preserve"> 1) based on actual ASKI figures and ongoing and planned investment program</t>
  </si>
  <si>
    <t>Institutions</t>
  </si>
  <si>
    <t>Domestic</t>
  </si>
  <si>
    <t>Commercial / Industry</t>
  </si>
  <si>
    <t>Total Domestic</t>
  </si>
  <si>
    <t>Total Water sales</t>
  </si>
  <si>
    <t xml:space="preserve">  Consumer Registration Fee</t>
  </si>
  <si>
    <t xml:space="preserve">  Connection Fees</t>
  </si>
  <si>
    <t>domestic</t>
  </si>
  <si>
    <t>commercial/industry</t>
  </si>
  <si>
    <t>institutions</t>
  </si>
  <si>
    <t>Total Services</t>
  </si>
  <si>
    <t>Revenue - Water</t>
  </si>
  <si>
    <t>Collecting ratio</t>
  </si>
  <si>
    <t>Waste Water</t>
  </si>
  <si>
    <t xml:space="preserve">  Charges</t>
  </si>
  <si>
    <t xml:space="preserve">  Services</t>
  </si>
  <si>
    <t xml:space="preserve"> V.A.T</t>
  </si>
  <si>
    <t>Revenue - Waste Water</t>
  </si>
  <si>
    <t>TOTAL REVENUES</t>
  </si>
  <si>
    <t>Customers Deposits</t>
  </si>
  <si>
    <t>Costumers contribution  2)</t>
  </si>
  <si>
    <t>Contingencies</t>
  </si>
  <si>
    <t>Interest</t>
  </si>
  <si>
    <t>EXISTING  1)</t>
  </si>
  <si>
    <t xml:space="preserve"> PHASE II</t>
  </si>
  <si>
    <t>Loan amount</t>
  </si>
  <si>
    <t>Grace period</t>
  </si>
  <si>
    <t>Foreign Financing</t>
  </si>
  <si>
    <t>Term</t>
  </si>
  <si>
    <t>Rep. period</t>
  </si>
  <si>
    <t>Commitm. fee</t>
  </si>
  <si>
    <t>Loan disbursed</t>
  </si>
  <si>
    <t>Interest  during construction</t>
  </si>
  <si>
    <t>Loan accumulated</t>
  </si>
  <si>
    <t>Repayment, accumulated</t>
  </si>
  <si>
    <t>Commitment charges</t>
  </si>
  <si>
    <t>Grant</t>
  </si>
  <si>
    <t>Local  Financing</t>
  </si>
  <si>
    <t>EXISTING   1)</t>
  </si>
  <si>
    <t xml:space="preserve">   Interest</t>
  </si>
  <si>
    <t xml:space="preserve">   Repayment</t>
  </si>
  <si>
    <t>INTEREST</t>
  </si>
  <si>
    <t xml:space="preserve">   Loans, foreign financing</t>
  </si>
  <si>
    <t xml:space="preserve">   Loans, local financing</t>
  </si>
  <si>
    <t xml:space="preserve">   Equity</t>
  </si>
  <si>
    <t xml:space="preserve">  PHASE  II</t>
  </si>
  <si>
    <t xml:space="preserve">  REPAYMENT</t>
  </si>
  <si>
    <t xml:space="preserve">   TOTAL REPAYMENT </t>
  </si>
  <si>
    <t xml:space="preserve">     Designation</t>
  </si>
  <si>
    <t xml:space="preserve"> Cash and Bank</t>
  </si>
  <si>
    <t xml:space="preserve"> Accounts receivable</t>
  </si>
  <si>
    <t xml:space="preserve"> Inventories</t>
  </si>
  <si>
    <t xml:space="preserve"> TOTAL WORKING CAPITAL</t>
  </si>
  <si>
    <t xml:space="preserve"> Accounts payable</t>
  </si>
  <si>
    <t xml:space="preserve"> NET WORKING CAPITAL</t>
  </si>
  <si>
    <t xml:space="preserve">  Revenues:</t>
  </si>
  <si>
    <t xml:space="preserve">  - Water sales 1)</t>
  </si>
  <si>
    <t xml:space="preserve">  - Services Water</t>
  </si>
  <si>
    <t xml:space="preserve">  - Waste water charges 1)</t>
  </si>
  <si>
    <t xml:space="preserve">  - Services waste water</t>
  </si>
  <si>
    <t xml:space="preserve">  Operational income</t>
  </si>
  <si>
    <t xml:space="preserve">  - Late payment penalties</t>
  </si>
  <si>
    <t xml:space="preserve">  - Consumer deposits</t>
  </si>
  <si>
    <t xml:space="preserve">  - Interest on deposits</t>
  </si>
  <si>
    <t xml:space="preserve">  Non operational income</t>
  </si>
  <si>
    <t xml:space="preserve">            Total Revenues </t>
  </si>
  <si>
    <t xml:space="preserve">  - V.A.T 2)</t>
  </si>
  <si>
    <t xml:space="preserve">  Equity </t>
  </si>
  <si>
    <t xml:space="preserve">  Loans:</t>
  </si>
  <si>
    <t xml:space="preserve">  - Local Financing</t>
  </si>
  <si>
    <t xml:space="preserve">  - Grants</t>
  </si>
  <si>
    <t xml:space="preserve">  Costumer Contribution</t>
  </si>
  <si>
    <t>TOTAL INFLOW</t>
  </si>
  <si>
    <t xml:space="preserve">  Replacement</t>
  </si>
  <si>
    <t xml:space="preserve">  Repayment</t>
  </si>
  <si>
    <t xml:space="preserve">  Interest</t>
  </si>
  <si>
    <t>TOTAL OUTFLOW</t>
  </si>
  <si>
    <t xml:space="preserve">  SURPLUS/DEFICIT</t>
  </si>
  <si>
    <t xml:space="preserve">  ACCUMULATED SURPLUS</t>
  </si>
  <si>
    <t xml:space="preserve">  REVENUES</t>
  </si>
  <si>
    <t xml:space="preserve">  - Services Water </t>
  </si>
  <si>
    <t xml:space="preserve">  - Services waste water </t>
  </si>
  <si>
    <t xml:space="preserve">  - V.A.T  2)</t>
  </si>
  <si>
    <t xml:space="preserve">  Non-operational income</t>
  </si>
  <si>
    <t xml:space="preserve">  Total Revenues </t>
  </si>
  <si>
    <t xml:space="preserve">  OPERATION &amp; MAINTENANCE</t>
  </si>
  <si>
    <t xml:space="preserve">  DEPRECIATION</t>
  </si>
  <si>
    <t xml:space="preserve">  INTEREST on BANK OVERDR.</t>
  </si>
  <si>
    <t xml:space="preserve">  OPERATING INCOME</t>
  </si>
  <si>
    <t xml:space="preserve">  IINTEREST (on loans)</t>
  </si>
  <si>
    <t xml:space="preserve">  NET INCOME bef. TAX</t>
  </si>
  <si>
    <t xml:space="preserve">  NET INCOME/LOSS</t>
  </si>
  <si>
    <t xml:space="preserve">  Accumulated Net Income</t>
  </si>
  <si>
    <t xml:space="preserve"> SOURCES</t>
  </si>
  <si>
    <t xml:space="preserve">  Net Income bef. Tax</t>
  </si>
  <si>
    <t xml:space="preserve">  Depreciation</t>
  </si>
  <si>
    <t xml:space="preserve">  Internal generated Funds</t>
  </si>
  <si>
    <t xml:space="preserve">  Net Working Capital</t>
  </si>
  <si>
    <t xml:space="preserve">  Loans</t>
  </si>
  <si>
    <t xml:space="preserve">   Local Loans</t>
  </si>
  <si>
    <t xml:space="preserve">   Grants</t>
  </si>
  <si>
    <t xml:space="preserve">  Costumers contribution</t>
  </si>
  <si>
    <t xml:space="preserve">  Costumers deposits</t>
  </si>
  <si>
    <t>TOTAL SOURCES</t>
  </si>
  <si>
    <t xml:space="preserve">  APPLICATION</t>
  </si>
  <si>
    <t xml:space="preserve">   Replacement Costs</t>
  </si>
  <si>
    <t xml:space="preserve">   Increase in NWC</t>
  </si>
  <si>
    <t xml:space="preserve">   Tax</t>
  </si>
  <si>
    <t xml:space="preserve">   Repayments</t>
  </si>
  <si>
    <t>TOTAL APPLICATION</t>
  </si>
  <si>
    <t xml:space="preserve">  Accumulated Surplus/Deficit</t>
  </si>
  <si>
    <t xml:space="preserve"> 2) internal generated fund/total debt service</t>
  </si>
  <si>
    <t xml:space="preserve">  O&amp;M</t>
  </si>
  <si>
    <t xml:space="preserve">   Civil works</t>
  </si>
  <si>
    <t xml:space="preserve">   Electro-mech. Equipm.</t>
  </si>
  <si>
    <t xml:space="preserve"> - Energy</t>
  </si>
  <si>
    <t xml:space="preserve"> - Chemicals</t>
  </si>
  <si>
    <t xml:space="preserve"> - Personnel</t>
  </si>
  <si>
    <t xml:space="preserve">  - local bank interest</t>
  </si>
  <si>
    <t xml:space="preserve">  - commision expenses</t>
  </si>
  <si>
    <t xml:space="preserve">  - currency losses</t>
  </si>
  <si>
    <t xml:space="preserve">  - currency exchange losses</t>
  </si>
  <si>
    <t xml:space="preserve"> 2) no VAT considered</t>
  </si>
  <si>
    <t>constant 2005 prices</t>
  </si>
  <si>
    <t>Water Treatment Plant</t>
  </si>
  <si>
    <t>Storage System</t>
  </si>
  <si>
    <t>SERVICES</t>
  </si>
  <si>
    <t xml:space="preserve"> - Feasibility Study</t>
  </si>
  <si>
    <t xml:space="preserve"> - Leak detection</t>
  </si>
  <si>
    <t>EXISTING INFRASTRUCTURE</t>
  </si>
  <si>
    <t xml:space="preserve"> - Mobile equipment</t>
  </si>
  <si>
    <t>Storage</t>
  </si>
  <si>
    <t>Sub-total</t>
  </si>
  <si>
    <t>Billing ratio</t>
  </si>
  <si>
    <t>INVESTMENTS</t>
  </si>
  <si>
    <t xml:space="preserve">   Repayment Investment</t>
  </si>
  <si>
    <t xml:space="preserve">   Repayment Existing</t>
  </si>
  <si>
    <t>Water supply</t>
  </si>
  <si>
    <t>Waste water</t>
  </si>
  <si>
    <t>including waste water</t>
  </si>
  <si>
    <t>Mill. €</t>
  </si>
  <si>
    <t>EXTENSION</t>
  </si>
  <si>
    <t xml:space="preserve"> 1) existing assets considered sunk costs, no replacement costs considered </t>
  </si>
  <si>
    <t>Rehabilitation &amp; Extension</t>
  </si>
  <si>
    <t>TABLE  3:  Operation  &amp;  Maintenance</t>
  </si>
  <si>
    <t xml:space="preserve">Table  7 : Revenues </t>
  </si>
  <si>
    <r>
      <t xml:space="preserve"> 0  -   10  m</t>
    </r>
    <r>
      <rPr>
        <vertAlign val="superscript"/>
        <sz val="10"/>
        <rFont val="Arial"/>
        <family val="2"/>
      </rPr>
      <t>3</t>
    </r>
  </si>
  <si>
    <r>
      <t>11  -  20  m</t>
    </r>
    <r>
      <rPr>
        <vertAlign val="superscript"/>
        <sz val="10"/>
        <color indexed="8"/>
        <rFont val="Arial"/>
        <family val="2"/>
      </rPr>
      <t>3</t>
    </r>
  </si>
  <si>
    <r>
      <t xml:space="preserve">  &gt;    20  m</t>
    </r>
    <r>
      <rPr>
        <vertAlign val="superscript"/>
        <sz val="10"/>
        <rFont val="Arial"/>
        <family val="2"/>
      </rPr>
      <t>3</t>
    </r>
  </si>
  <si>
    <t>V.A.T  1)</t>
  </si>
  <si>
    <t>Penalties  2)</t>
  </si>
  <si>
    <t xml:space="preserve"> 2) for late payment of water charges</t>
  </si>
  <si>
    <t xml:space="preserve">  Meter rental</t>
  </si>
  <si>
    <t xml:space="preserve">   Mobile equipment</t>
  </si>
  <si>
    <t>ADMINISTRATION</t>
  </si>
  <si>
    <t xml:space="preserve">  - Area office</t>
  </si>
  <si>
    <t>MAINTENANCE 1)</t>
  </si>
  <si>
    <t>OPERATION 1)</t>
  </si>
  <si>
    <t xml:space="preserve">  - WW&amp;SSC 4)</t>
  </si>
  <si>
    <t>3) lump sum, estimated</t>
  </si>
  <si>
    <t>4)  Western Water &amp; Sanitation Service Company Ltd</t>
  </si>
  <si>
    <t xml:space="preserve"> - physical (7,5%)</t>
  </si>
  <si>
    <t>Consultancy Services (9%)</t>
  </si>
  <si>
    <t>Rehabilitation/Extension</t>
  </si>
  <si>
    <t xml:space="preserve"> 1) net rates (considering billing and collection ratio)</t>
  </si>
  <si>
    <t>Sewerage System</t>
  </si>
  <si>
    <t>1) for rates applied see Chapter "Recurrent Costs"  in text</t>
  </si>
  <si>
    <t>1) no current commitments considered</t>
  </si>
  <si>
    <t xml:space="preserve"> Increase in Net Working Capital</t>
  </si>
  <si>
    <t xml:space="preserve">  Increase in NWC  4)</t>
  </si>
  <si>
    <t xml:space="preserve">  Taxes on Income  2)</t>
  </si>
  <si>
    <t xml:space="preserve"> 4) NWC = net workinhg capital</t>
  </si>
  <si>
    <t>3) salvage values in year 2025</t>
  </si>
  <si>
    <t xml:space="preserve">  - Foreign Financing  3)</t>
  </si>
  <si>
    <t xml:space="preserve"> 1) based on billing and collection ratios applicable</t>
  </si>
  <si>
    <t xml:space="preserve"> 1)  salvage values in year 2025</t>
  </si>
  <si>
    <t xml:space="preserve"> TABLE  1.1: Implementation Schedule</t>
  </si>
  <si>
    <t>TABLE  1.2.:   Investment  Schedule</t>
  </si>
  <si>
    <t xml:space="preserve">TABLE  2: Replacement  Costs  </t>
  </si>
  <si>
    <t>TABLE  5:  Financing</t>
  </si>
  <si>
    <t xml:space="preserve">TABLE 6: Debt Service </t>
  </si>
  <si>
    <t>TABLE  4: Working Capital</t>
  </si>
  <si>
    <t>TABLE 8: Cash Flow</t>
  </si>
  <si>
    <t>TABLE  9: Income &amp; Expenditure Statement</t>
  </si>
  <si>
    <t>TABLE 10: Sources &amp; Application of Funds</t>
  </si>
  <si>
    <t>Physical contingencies</t>
  </si>
  <si>
    <t>Price contingencies</t>
  </si>
  <si>
    <t>Physical Contingecies</t>
  </si>
  <si>
    <t xml:space="preserve">   Repayment  Rehabiltation &amp; Extension</t>
  </si>
  <si>
    <t>including income tax</t>
  </si>
  <si>
    <t xml:space="preserve">  Investment</t>
  </si>
  <si>
    <t>2) VAT does not apply</t>
  </si>
  <si>
    <t xml:space="preserve">  Income Tax  </t>
  </si>
  <si>
    <t xml:space="preserve">   Foreign Loans  </t>
  </si>
  <si>
    <t xml:space="preserve">   Investment 1)</t>
  </si>
  <si>
    <t>LEASE FEES - WSB/ WRB 2)</t>
  </si>
  <si>
    <t>TRAINING 3)</t>
  </si>
  <si>
    <t xml:space="preserve">Non-operat. expenses </t>
  </si>
  <si>
    <t>2) 10% of revenues from water billed</t>
  </si>
  <si>
    <t xml:space="preserve">  Consumers sewered</t>
  </si>
  <si>
    <t>1) VAT does not apply</t>
  </si>
  <si>
    <t>2) not taken account of</t>
  </si>
  <si>
    <t xml:space="preserve">TABLE 14: Financial  Internal Rate of Return </t>
  </si>
  <si>
    <t xml:space="preserve">  - Investment</t>
  </si>
  <si>
    <t xml:space="preserve">  - Replacement</t>
  </si>
  <si>
    <t xml:space="preserve">  - O&amp;M</t>
  </si>
  <si>
    <t xml:space="preserve">  - Increase in NWC </t>
  </si>
  <si>
    <t>Total cost</t>
  </si>
  <si>
    <t xml:space="preserve">  - Operating Revenues 1)</t>
  </si>
  <si>
    <t xml:space="preserve">  - Costumers Contribution</t>
  </si>
  <si>
    <t>Total Revenues</t>
  </si>
  <si>
    <t>Net Cash Flow</t>
  </si>
  <si>
    <t>INTERNAL RATE OF RETURN</t>
  </si>
  <si>
    <t>with tariff increases</t>
  </si>
  <si>
    <t>Planning Period  2025</t>
  </si>
  <si>
    <t>NPV (€ Mill.)</t>
  </si>
  <si>
    <t>B/C Ratio</t>
  </si>
  <si>
    <t>Water Supply System including Sewerage</t>
  </si>
  <si>
    <t>Sensitivity:</t>
  </si>
  <si>
    <t>Cost           +10%</t>
  </si>
  <si>
    <t>Revenues +10%</t>
  </si>
  <si>
    <t>Cost            -10%</t>
  </si>
  <si>
    <t>Revenues  -10%</t>
  </si>
  <si>
    <t>Cost  +10%;  Revenues  - 10%</t>
  </si>
  <si>
    <t>Cost  -10%;  Revenues  + 10%</t>
  </si>
  <si>
    <t>without tariff increases</t>
  </si>
  <si>
    <t>TABLE 11: Cash Flow</t>
  </si>
  <si>
    <t>excluding income tax</t>
  </si>
  <si>
    <t>TABLE  12: Income &amp; Expenditure Statement</t>
  </si>
  <si>
    <t>TABLE 13: Sources &amp; Application of Funds</t>
  </si>
  <si>
    <t>life</t>
  </si>
  <si>
    <t>years</t>
  </si>
  <si>
    <t>Salvage value</t>
  </si>
  <si>
    <t>costs</t>
  </si>
  <si>
    <t>time</t>
  </si>
  <si>
    <t>remain</t>
  </si>
  <si>
    <t>Total</t>
  </si>
  <si>
    <t xml:space="preserve">   TOTAL DEBT SERVICE</t>
  </si>
  <si>
    <t xml:space="preserve">  Debt Service Ratio  2)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</si>
</sst>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s&quot;#,##0_);\(&quot;kshs&quot;#,##0\)"/>
    <numFmt numFmtId="165" formatCode="&quot;kshs&quot;#,##0_);[Red]\(&quot;kshs&quot;#,##0\)"/>
    <numFmt numFmtId="166" formatCode="&quot;kshs&quot;#,##0.00_);\(&quot;kshs&quot;#,##0.00\)"/>
    <numFmt numFmtId="167" formatCode="&quot;kshs&quot;#,##0.00_);[Red]\(&quot;kshs&quot;#,##0.00\)"/>
    <numFmt numFmtId="168" formatCode="_(&quot;kshs&quot;* #,##0_);_(&quot;kshs&quot;* \(#,##0\);_(&quot;kshs&quot;* &quot;-&quot;_);_(@_)"/>
    <numFmt numFmtId="169" formatCode="_(&quot;kshs&quot;* #,##0.00_);_(&quot;kshs&quot;* \(#,##0.00\);_(&quot;kshs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General_)"/>
    <numFmt numFmtId="183" formatCode="#.##000"/>
    <numFmt numFmtId="184" formatCode="\$#,#00"/>
    <numFmt numFmtId="185" formatCode="#,#00"/>
    <numFmt numFmtId="186" formatCode="%#,#00"/>
    <numFmt numFmtId="187" formatCode="#,"/>
    <numFmt numFmtId="188" formatCode="d&quot;. &quot;m\o\n\ad\ yyyy"/>
    <numFmt numFmtId="189" formatCode="0_)"/>
    <numFmt numFmtId="190" formatCode=";;;"/>
    <numFmt numFmtId="191" formatCode="0.00_)"/>
    <numFmt numFmtId="192" formatCode="0.0_)"/>
    <numFmt numFmtId="193" formatCode="0.0%"/>
    <numFmt numFmtId="194" formatCode="#,##0.0_);\(#,##0.0\)"/>
    <numFmt numFmtId="195" formatCode="0.000_)"/>
    <numFmt numFmtId="196" formatCode="#,##0.0"/>
    <numFmt numFmtId="197" formatCode="0.000"/>
    <numFmt numFmtId="198" formatCode="0.0"/>
    <numFmt numFmtId="199" formatCode="#,##0.000"/>
    <numFmt numFmtId="200" formatCode="0.0\ \ "/>
    <numFmt numFmtId="201" formatCode="\%0"/>
    <numFmt numFmtId="202" formatCode="0.00\ \ "/>
    <numFmt numFmtId="203" formatCode="_-* #,##0.00\ [$€]_-;\-* #,##0.00\ [$€]_-;_-* &quot;-&quot;??\ [$€]_-;_-@_-"/>
    <numFmt numFmtId="204" formatCode="0.0000_)"/>
    <numFmt numFmtId="205" formatCode="_-* #,##0\ &quot;$&quot;_-;\-* #,##0\ &quot;$&quot;_-;_-* &quot;-&quot;\ &quot;$&quot;_-;_-@_-"/>
    <numFmt numFmtId="206" formatCode="_-* #,##0.00\ &quot;$&quot;_-;\-* #,##0.00\ &quot;$&quot;_-;_-* &quot;-&quot;??\ &quot;$&quot;_-;_-@_-"/>
    <numFmt numFmtId="207" formatCode="#.00"/>
    <numFmt numFmtId="208" formatCode="#."/>
    <numFmt numFmtId="209" formatCode="m\o\ndh\ \D\,\ \y\y\y\y"/>
    <numFmt numFmtId="210" formatCode="#,##0.0000"/>
    <numFmt numFmtId="211" formatCode="#,##0.000_);\(#,##0.000\)"/>
    <numFmt numFmtId="212" formatCode="#,##0.00000"/>
    <numFmt numFmtId="213" formatCode="#,##0.000000"/>
    <numFmt numFmtId="214" formatCode="#,##0.0000000"/>
    <numFmt numFmtId="215" formatCode="#,##0.00000000"/>
    <numFmt numFmtId="216" formatCode="#,##0.000000000"/>
    <numFmt numFmtId="217" formatCode="#,##0.0000000000"/>
    <numFmt numFmtId="218" formatCode="#,##0.00000000000"/>
    <numFmt numFmtId="219" formatCode="_(* #,##0_);_(* \(#,##0\);_(* &quot;-&quot;??_);_(@_)"/>
    <numFmt numFmtId="220" formatCode="_(* #,##0.0_);_(* \(#,##0.0\);_(* &quot;-&quot;??_);_(@_)"/>
    <numFmt numFmtId="221" formatCode="_(* #,##0.000_);_(* \(#,##0.000\);_(* &quot;-&quot;??_);_(@_)"/>
    <numFmt numFmtId="222" formatCode="_(* #,##0.000_);_(* \(#,##0.000\);_(* &quot;-&quot;???_);_(@_)"/>
    <numFmt numFmtId="223" formatCode="[$€-2]\ #,##0.00"/>
  </numFmts>
  <fonts count="3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8"/>
      <name val="Courier"/>
      <family val="0"/>
    </font>
    <font>
      <sz val="9"/>
      <color indexed="8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12"/>
      <name val="Arial"/>
      <family val="2"/>
    </font>
    <font>
      <b/>
      <sz val="17"/>
      <name val="Arial"/>
      <family val="2"/>
    </font>
    <font>
      <b/>
      <sz val="14.5"/>
      <name val="Arial"/>
      <family val="2"/>
    </font>
    <font>
      <sz val="18.5"/>
      <name val="Arial"/>
      <family val="0"/>
    </font>
    <font>
      <b/>
      <sz val="22.75"/>
      <name val="Arial"/>
      <family val="2"/>
    </font>
    <font>
      <b/>
      <sz val="16"/>
      <name val="Arial"/>
      <family val="2"/>
    </font>
    <font>
      <b/>
      <sz val="19.5"/>
      <name val="Arial"/>
      <family val="2"/>
    </font>
    <font>
      <sz val="23.25"/>
      <name val="Arial"/>
      <family val="0"/>
    </font>
    <font>
      <sz val="16.25"/>
      <name val="Arial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8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209" fontId="5" fillId="0" borderId="0">
      <alignment/>
      <protection locked="0"/>
    </xf>
    <xf numFmtId="188" fontId="5" fillId="0" borderId="0">
      <alignment/>
      <protection locked="0"/>
    </xf>
    <xf numFmtId="203" fontId="0" fillId="0" borderId="0" applyFont="0" applyFill="0" applyBorder="0" applyAlignment="0" applyProtection="0"/>
    <xf numFmtId="185" fontId="5" fillId="0" borderId="0">
      <alignment/>
      <protection locked="0"/>
    </xf>
    <xf numFmtId="207" fontId="5" fillId="0" borderId="0">
      <alignment/>
      <protection locked="0"/>
    </xf>
    <xf numFmtId="0" fontId="27" fillId="0" borderId="0" applyNumberFormat="0" applyFill="0" applyBorder="0" applyAlignment="0" applyProtection="0"/>
    <xf numFmtId="208" fontId="6" fillId="0" borderId="0">
      <alignment/>
      <protection locked="0"/>
    </xf>
    <xf numFmtId="208" fontId="6" fillId="0" borderId="0">
      <alignment/>
      <protection locked="0"/>
    </xf>
    <xf numFmtId="0" fontId="26" fillId="0" borderId="0" applyNumberFormat="0" applyFill="0" applyBorder="0" applyAlignment="0" applyProtection="0"/>
    <xf numFmtId="183" fontId="5" fillId="0" borderId="0">
      <alignment/>
      <protection locked="0"/>
    </xf>
    <xf numFmtId="187" fontId="6" fillId="0" borderId="0">
      <alignment/>
      <protection locked="0"/>
    </xf>
    <xf numFmtId="187" fontId="6" fillId="0" borderId="0">
      <alignment/>
      <protection locked="0"/>
    </xf>
    <xf numFmtId="182" fontId="0" fillId="0" borderId="0">
      <alignment/>
      <protection/>
    </xf>
    <xf numFmtId="9" fontId="4" fillId="0" borderId="0" applyFont="0" applyFill="0" applyBorder="0" applyAlignment="0" applyProtection="0"/>
    <xf numFmtId="186" fontId="5" fillId="0" borderId="0">
      <alignment/>
      <protection locked="0"/>
    </xf>
    <xf numFmtId="187" fontId="5" fillId="0" borderId="1">
      <alignment/>
      <protection locked="0"/>
    </xf>
    <xf numFmtId="208" fontId="5" fillId="0" borderId="2">
      <alignment/>
      <protection locked="0"/>
    </xf>
    <xf numFmtId="184" fontId="5" fillId="0" borderId="0">
      <alignment/>
      <protection locked="0"/>
    </xf>
    <xf numFmtId="184" fontId="5" fillId="0" borderId="0">
      <alignment/>
      <protection locked="0"/>
    </xf>
  </cellStyleXfs>
  <cellXfs count="372">
    <xf numFmtId="182" fontId="0" fillId="0" borderId="0" xfId="0" applyAlignment="1">
      <alignment/>
    </xf>
    <xf numFmtId="182" fontId="7" fillId="0" borderId="3" xfId="0" applyFont="1" applyFill="1" applyBorder="1" applyAlignment="1">
      <alignment/>
    </xf>
    <xf numFmtId="182" fontId="7" fillId="0" borderId="4" xfId="0" applyFont="1" applyFill="1" applyBorder="1" applyAlignment="1">
      <alignment/>
    </xf>
    <xf numFmtId="182" fontId="4" fillId="0" borderId="0" xfId="0" applyFont="1" applyAlignment="1">
      <alignment/>
    </xf>
    <xf numFmtId="182" fontId="7" fillId="0" borderId="4" xfId="0" applyFont="1" applyFill="1" applyBorder="1" applyAlignment="1" applyProtection="1">
      <alignment/>
      <protection/>
    </xf>
    <xf numFmtId="182" fontId="4" fillId="0" borderId="0" xfId="0" applyFont="1" applyAlignment="1" applyProtection="1">
      <alignment horizontal="left"/>
      <protection/>
    </xf>
    <xf numFmtId="182" fontId="9" fillId="0" borderId="0" xfId="0" applyFont="1" applyFill="1" applyAlignment="1">
      <alignment/>
    </xf>
    <xf numFmtId="182" fontId="9" fillId="0" borderId="0" xfId="0" applyFont="1" applyFill="1" applyAlignment="1" applyProtection="1">
      <alignment/>
      <protection/>
    </xf>
    <xf numFmtId="182" fontId="9" fillId="0" borderId="5" xfId="0" applyFont="1" applyFill="1" applyBorder="1" applyAlignment="1">
      <alignment/>
    </xf>
    <xf numFmtId="182" fontId="9" fillId="0" borderId="3" xfId="0" applyFont="1" applyFill="1" applyBorder="1" applyAlignment="1">
      <alignment/>
    </xf>
    <xf numFmtId="182" fontId="9" fillId="0" borderId="4" xfId="0" applyFont="1" applyFill="1" applyBorder="1" applyAlignment="1">
      <alignment/>
    </xf>
    <xf numFmtId="182" fontId="9" fillId="0" borderId="4" xfId="0" applyFont="1" applyFill="1" applyBorder="1" applyAlignment="1" applyProtection="1">
      <alignment horizontal="center"/>
      <protection/>
    </xf>
    <xf numFmtId="182" fontId="9" fillId="0" borderId="4" xfId="0" applyFont="1" applyFill="1" applyBorder="1" applyAlignment="1" applyProtection="1">
      <alignment horizontal="right"/>
      <protection/>
    </xf>
    <xf numFmtId="182" fontId="9" fillId="0" borderId="5" xfId="0" applyFont="1" applyFill="1" applyBorder="1" applyAlignment="1" applyProtection="1">
      <alignment/>
      <protection/>
    </xf>
    <xf numFmtId="39" fontId="9" fillId="0" borderId="5" xfId="0" applyNumberFormat="1" applyFont="1" applyFill="1" applyBorder="1" applyAlignment="1" applyProtection="1">
      <alignment/>
      <protection/>
    </xf>
    <xf numFmtId="39" fontId="9" fillId="0" borderId="3" xfId="0" applyNumberFormat="1" applyFont="1" applyFill="1" applyBorder="1" applyAlignment="1" applyProtection="1">
      <alignment/>
      <protection/>
    </xf>
    <xf numFmtId="39" fontId="7" fillId="0" borderId="3" xfId="0" applyNumberFormat="1" applyFont="1" applyFill="1" applyBorder="1" applyAlignment="1" applyProtection="1">
      <alignment/>
      <protection/>
    </xf>
    <xf numFmtId="39" fontId="7" fillId="0" borderId="4" xfId="0" applyNumberFormat="1" applyFont="1" applyFill="1" applyBorder="1" applyAlignment="1" applyProtection="1">
      <alignment/>
      <protection/>
    </xf>
    <xf numFmtId="194" fontId="4" fillId="0" borderId="0" xfId="0" applyNumberFormat="1" applyFont="1" applyAlignment="1" applyProtection="1">
      <alignment/>
      <protection/>
    </xf>
    <xf numFmtId="182" fontId="9" fillId="0" borderId="4" xfId="0" applyFont="1" applyFill="1" applyBorder="1" applyAlignment="1" applyProtection="1">
      <alignment/>
      <protection/>
    </xf>
    <xf numFmtId="182" fontId="7" fillId="0" borderId="5" xfId="0" applyFont="1" applyFill="1" applyBorder="1" applyAlignment="1">
      <alignment/>
    </xf>
    <xf numFmtId="189" fontId="9" fillId="0" borderId="4" xfId="0" applyNumberFormat="1" applyFont="1" applyFill="1" applyBorder="1" applyAlignment="1" applyProtection="1">
      <alignment horizontal="right"/>
      <protection/>
    </xf>
    <xf numFmtId="39" fontId="9" fillId="0" borderId="4" xfId="0" applyNumberFormat="1" applyFont="1" applyFill="1" applyBorder="1" applyAlignment="1" applyProtection="1">
      <alignment horizontal="right"/>
      <protection/>
    </xf>
    <xf numFmtId="39" fontId="7" fillId="0" borderId="5" xfId="0" applyNumberFormat="1" applyFont="1" applyFill="1" applyBorder="1" applyAlignment="1" applyProtection="1">
      <alignment/>
      <protection/>
    </xf>
    <xf numFmtId="37" fontId="7" fillId="0" borderId="3" xfId="0" applyNumberFormat="1" applyFont="1" applyFill="1" applyBorder="1" applyAlignment="1" applyProtection="1">
      <alignment/>
      <protection/>
    </xf>
    <xf numFmtId="9" fontId="7" fillId="0" borderId="4" xfId="0" applyNumberFormat="1" applyFont="1" applyFill="1" applyBorder="1" applyAlignment="1" applyProtection="1">
      <alignment/>
      <protection/>
    </xf>
    <xf numFmtId="182" fontId="7" fillId="0" borderId="3" xfId="0" applyFont="1" applyFill="1" applyBorder="1" applyAlignment="1" applyProtection="1">
      <alignment/>
      <protection/>
    </xf>
    <xf numFmtId="194" fontId="7" fillId="0" borderId="4" xfId="0" applyNumberFormat="1" applyFont="1" applyFill="1" applyBorder="1" applyAlignment="1" applyProtection="1">
      <alignment/>
      <protection/>
    </xf>
    <xf numFmtId="182" fontId="7" fillId="0" borderId="3" xfId="0" applyFont="1" applyFill="1" applyBorder="1" applyAlignment="1">
      <alignment horizontal="center"/>
    </xf>
    <xf numFmtId="182" fontId="9" fillId="0" borderId="3" xfId="0" applyFont="1" applyFill="1" applyBorder="1" applyAlignment="1" applyProtection="1">
      <alignment/>
      <protection/>
    </xf>
    <xf numFmtId="182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182" fontId="7" fillId="0" borderId="6" xfId="0" applyFont="1" applyFill="1" applyBorder="1" applyAlignment="1" applyProtection="1">
      <alignment/>
      <protection/>
    </xf>
    <xf numFmtId="182" fontId="4" fillId="0" borderId="6" xfId="0" applyFont="1" applyBorder="1" applyAlignment="1">
      <alignment/>
    </xf>
    <xf numFmtId="182" fontId="9" fillId="0" borderId="4" xfId="0" applyFont="1" applyFill="1" applyBorder="1" applyAlignment="1" applyProtection="1">
      <alignment horizontal="centerContinuous"/>
      <protection/>
    </xf>
    <xf numFmtId="182" fontId="9" fillId="0" borderId="0" xfId="0" applyFont="1" applyFill="1" applyAlignment="1">
      <alignment horizontal="centerContinuous"/>
    </xf>
    <xf numFmtId="2" fontId="7" fillId="0" borderId="0" xfId="0" applyNumberFormat="1" applyFont="1" applyFill="1" applyBorder="1" applyAlignment="1" applyProtection="1">
      <alignment/>
      <protection/>
    </xf>
    <xf numFmtId="3" fontId="7" fillId="0" borderId="4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82" fontId="9" fillId="0" borderId="0" xfId="0" applyFont="1" applyFill="1" applyBorder="1" applyAlignment="1" applyProtection="1">
      <alignment horizontal="center"/>
      <protection/>
    </xf>
    <xf numFmtId="182" fontId="4" fillId="0" borderId="7" xfId="0" applyFont="1" applyBorder="1" applyAlignment="1">
      <alignment/>
    </xf>
    <xf numFmtId="182" fontId="7" fillId="0" borderId="7" xfId="0" applyFont="1" applyFill="1" applyBorder="1" applyAlignment="1">
      <alignment/>
    </xf>
    <xf numFmtId="182" fontId="9" fillId="0" borderId="6" xfId="0" applyFont="1" applyFill="1" applyBorder="1" applyAlignment="1" applyProtection="1">
      <alignment horizontal="center"/>
      <protection/>
    </xf>
    <xf numFmtId="182" fontId="4" fillId="0" borderId="8" xfId="0" applyFont="1" applyBorder="1" applyAlignment="1">
      <alignment/>
    </xf>
    <xf numFmtId="3" fontId="7" fillId="0" borderId="6" xfId="0" applyNumberFormat="1" applyFont="1" applyFill="1" applyBorder="1" applyAlignment="1">
      <alignment/>
    </xf>
    <xf numFmtId="2" fontId="7" fillId="0" borderId="6" xfId="0" applyNumberFormat="1" applyFont="1" applyFill="1" applyBorder="1" applyAlignment="1" applyProtection="1">
      <alignment/>
      <protection/>
    </xf>
    <xf numFmtId="182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/>
      <protection/>
    </xf>
    <xf numFmtId="182" fontId="7" fillId="0" borderId="9" xfId="0" applyFont="1" applyFill="1" applyBorder="1" applyAlignment="1" applyProtection="1">
      <alignment horizontal="center"/>
      <protection/>
    </xf>
    <xf numFmtId="198" fontId="7" fillId="0" borderId="4" xfId="0" applyNumberFormat="1" applyFont="1" applyFill="1" applyBorder="1" applyAlignment="1" applyProtection="1">
      <alignment/>
      <protection/>
    </xf>
    <xf numFmtId="198" fontId="7" fillId="0" borderId="0" xfId="0" applyNumberFormat="1" applyFont="1" applyFill="1" applyBorder="1" applyAlignment="1" applyProtection="1">
      <alignment/>
      <protection/>
    </xf>
    <xf numFmtId="198" fontId="7" fillId="0" borderId="6" xfId="0" applyNumberFormat="1" applyFont="1" applyFill="1" applyBorder="1" applyAlignment="1" applyProtection="1">
      <alignment/>
      <protection/>
    </xf>
    <xf numFmtId="198" fontId="4" fillId="0" borderId="0" xfId="0" applyNumberFormat="1" applyFont="1" applyAlignment="1">
      <alignment/>
    </xf>
    <xf numFmtId="182" fontId="7" fillId="0" borderId="10" xfId="0" applyFont="1" applyFill="1" applyBorder="1" applyAlignment="1">
      <alignment/>
    </xf>
    <xf numFmtId="182" fontId="9" fillId="0" borderId="9" xfId="0" applyFont="1" applyFill="1" applyBorder="1" applyAlignment="1" applyProtection="1">
      <alignment horizontal="center"/>
      <protection/>
    </xf>
    <xf numFmtId="182" fontId="7" fillId="0" borderId="9" xfId="0" applyFont="1" applyFill="1" applyBorder="1" applyAlignment="1">
      <alignment/>
    </xf>
    <xf numFmtId="182" fontId="7" fillId="0" borderId="9" xfId="0" applyFont="1" applyFill="1" applyBorder="1" applyAlignment="1">
      <alignment horizontal="center"/>
    </xf>
    <xf numFmtId="182" fontId="10" fillId="0" borderId="0" xfId="0" applyFont="1" applyFill="1" applyAlignment="1" applyProtection="1">
      <alignment/>
      <protection/>
    </xf>
    <xf numFmtId="182" fontId="7" fillId="0" borderId="0" xfId="0" applyFont="1" applyFill="1" applyBorder="1" applyAlignment="1" applyProtection="1">
      <alignment/>
      <protection/>
    </xf>
    <xf numFmtId="196" fontId="7" fillId="0" borderId="4" xfId="0" applyNumberFormat="1" applyFont="1" applyFill="1" applyBorder="1" applyAlignment="1" applyProtection="1">
      <alignment/>
      <protection/>
    </xf>
    <xf numFmtId="196" fontId="7" fillId="0" borderId="0" xfId="0" applyNumberFormat="1" applyFont="1" applyFill="1" applyBorder="1" applyAlignment="1" applyProtection="1">
      <alignment/>
      <protection/>
    </xf>
    <xf numFmtId="196" fontId="7" fillId="0" borderId="7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4" fillId="0" borderId="0" xfId="0" applyNumberFormat="1" applyFon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182" fontId="7" fillId="0" borderId="4" xfId="0" applyFont="1" applyFill="1" applyBorder="1" applyAlignment="1" applyProtection="1">
      <alignment/>
      <protection/>
    </xf>
    <xf numFmtId="182" fontId="7" fillId="0" borderId="11" xfId="0" applyFont="1" applyFill="1" applyBorder="1" applyAlignment="1">
      <alignment/>
    </xf>
    <xf numFmtId="182" fontId="7" fillId="0" borderId="6" xfId="0" applyFont="1" applyFill="1" applyBorder="1" applyAlignment="1">
      <alignment/>
    </xf>
    <xf numFmtId="182" fontId="7" fillId="0" borderId="12" xfId="0" applyFont="1" applyFill="1" applyBorder="1" applyAlignment="1">
      <alignment/>
    </xf>
    <xf numFmtId="37" fontId="7" fillId="0" borderId="7" xfId="0" applyNumberFormat="1" applyFont="1" applyFill="1" applyBorder="1" applyAlignment="1" applyProtection="1">
      <alignment/>
      <protection/>
    </xf>
    <xf numFmtId="182" fontId="9" fillId="0" borderId="4" xfId="0" applyFont="1" applyFill="1" applyBorder="1" applyAlignment="1">
      <alignment/>
    </xf>
    <xf numFmtId="182" fontId="9" fillId="0" borderId="4" xfId="0" applyFont="1" applyFill="1" applyBorder="1" applyAlignment="1" applyProtection="1">
      <alignment/>
      <protection/>
    </xf>
    <xf numFmtId="182" fontId="7" fillId="0" borderId="12" xfId="0" applyFont="1" applyFill="1" applyBorder="1" applyAlignment="1" applyProtection="1">
      <alignment/>
      <protection/>
    </xf>
    <xf numFmtId="182" fontId="7" fillId="0" borderId="13" xfId="0" applyFont="1" applyFill="1" applyBorder="1" applyAlignment="1" applyProtection="1">
      <alignment horizontal="center"/>
      <protection/>
    </xf>
    <xf numFmtId="39" fontId="7" fillId="0" borderId="0" xfId="0" applyNumberFormat="1" applyFont="1" applyFill="1" applyBorder="1" applyAlignment="1" applyProtection="1">
      <alignment/>
      <protection/>
    </xf>
    <xf numFmtId="182" fontId="4" fillId="0" borderId="0" xfId="0" applyFont="1" applyBorder="1" applyAlignment="1" applyProtection="1">
      <alignment horizontal="left"/>
      <protection/>
    </xf>
    <xf numFmtId="194" fontId="7" fillId="0" borderId="0" xfId="0" applyNumberFormat="1" applyFont="1" applyFill="1" applyBorder="1" applyAlignment="1" applyProtection="1">
      <alignment/>
      <protection/>
    </xf>
    <xf numFmtId="182" fontId="9" fillId="0" borderId="5" xfId="0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>
      <alignment/>
    </xf>
    <xf numFmtId="39" fontId="4" fillId="0" borderId="6" xfId="0" applyNumberFormat="1" applyFont="1" applyBorder="1" applyAlignment="1" applyProtection="1">
      <alignment/>
      <protection/>
    </xf>
    <xf numFmtId="182" fontId="1" fillId="0" borderId="0" xfId="0" applyFont="1" applyAlignment="1">
      <alignment/>
    </xf>
    <xf numFmtId="182" fontId="9" fillId="0" borderId="4" xfId="0" applyFont="1" applyFill="1" applyBorder="1" applyAlignment="1">
      <alignment horizontal="centerContinuous"/>
    </xf>
    <xf numFmtId="182" fontId="9" fillId="0" borderId="11" xfId="0" applyFont="1" applyFill="1" applyBorder="1" applyAlignment="1">
      <alignment/>
    </xf>
    <xf numFmtId="182" fontId="4" fillId="0" borderId="4" xfId="0" applyFont="1" applyBorder="1" applyAlignment="1">
      <alignment/>
    </xf>
    <xf numFmtId="182" fontId="0" fillId="0" borderId="12" xfId="0" applyBorder="1" applyAlignment="1">
      <alignment/>
    </xf>
    <xf numFmtId="182" fontId="0" fillId="0" borderId="0" xfId="0" applyBorder="1" applyAlignment="1">
      <alignment/>
    </xf>
    <xf numFmtId="182" fontId="1" fillId="0" borderId="4" xfId="0" applyFont="1" applyBorder="1" applyAlignment="1">
      <alignment/>
    </xf>
    <xf numFmtId="182" fontId="4" fillId="0" borderId="12" xfId="0" applyFont="1" applyBorder="1" applyAlignment="1">
      <alignment/>
    </xf>
    <xf numFmtId="37" fontId="7" fillId="0" borderId="12" xfId="0" applyNumberFormat="1" applyFont="1" applyFill="1" applyBorder="1" applyAlignment="1" applyProtection="1">
      <alignment/>
      <protection/>
    </xf>
    <xf numFmtId="182" fontId="9" fillId="0" borderId="12" xfId="0" applyFont="1" applyFill="1" applyBorder="1" applyAlignment="1">
      <alignment/>
    </xf>
    <xf numFmtId="182" fontId="9" fillId="0" borderId="0" xfId="0" applyFont="1" applyFill="1" applyBorder="1" applyAlignment="1">
      <alignment/>
    </xf>
    <xf numFmtId="182" fontId="7" fillId="0" borderId="13" xfId="0" applyFont="1" applyFill="1" applyBorder="1" applyAlignment="1">
      <alignment/>
    </xf>
    <xf numFmtId="39" fontId="7" fillId="0" borderId="7" xfId="0" applyNumberFormat="1" applyFont="1" applyFill="1" applyBorder="1" applyAlignment="1" applyProtection="1">
      <alignment/>
      <protection/>
    </xf>
    <xf numFmtId="9" fontId="7" fillId="0" borderId="0" xfId="0" applyNumberFormat="1" applyFont="1" applyFill="1" applyBorder="1" applyAlignment="1" applyProtection="1">
      <alignment/>
      <protection/>
    </xf>
    <xf numFmtId="182" fontId="9" fillId="0" borderId="0" xfId="0" applyFont="1" applyFill="1" applyBorder="1" applyAlignment="1">
      <alignment/>
    </xf>
    <xf numFmtId="182" fontId="9" fillId="0" borderId="0" xfId="0" applyFont="1" applyFill="1" applyBorder="1" applyAlignment="1" applyProtection="1">
      <alignment horizontal="right"/>
      <protection/>
    </xf>
    <xf numFmtId="9" fontId="4" fillId="0" borderId="0" xfId="0" applyNumberFormat="1" applyFont="1" applyBorder="1" applyAlignment="1" applyProtection="1">
      <alignment/>
      <protection/>
    </xf>
    <xf numFmtId="194" fontId="4" fillId="0" borderId="0" xfId="0" applyNumberFormat="1" applyFont="1" applyBorder="1" applyAlignment="1" applyProtection="1">
      <alignment/>
      <protection/>
    </xf>
    <xf numFmtId="182" fontId="9" fillId="0" borderId="0" xfId="0" applyFont="1" applyFill="1" applyBorder="1" applyAlignment="1" applyProtection="1">
      <alignment/>
      <protection/>
    </xf>
    <xf numFmtId="182" fontId="9" fillId="0" borderId="7" xfId="0" applyFont="1" applyFill="1" applyBorder="1" applyAlignment="1" applyProtection="1">
      <alignment horizontal="right"/>
      <protection/>
    </xf>
    <xf numFmtId="194" fontId="4" fillId="0" borderId="7" xfId="0" applyNumberFormat="1" applyFont="1" applyBorder="1" applyAlignment="1" applyProtection="1">
      <alignment/>
      <protection/>
    </xf>
    <xf numFmtId="194" fontId="7" fillId="0" borderId="7" xfId="0" applyNumberFormat="1" applyFont="1" applyFill="1" applyBorder="1" applyAlignment="1" applyProtection="1">
      <alignment/>
      <protection/>
    </xf>
    <xf numFmtId="9" fontId="4" fillId="0" borderId="6" xfId="0" applyNumberFormat="1" applyFont="1" applyBorder="1" applyAlignment="1" applyProtection="1">
      <alignment/>
      <protection/>
    </xf>
    <xf numFmtId="182" fontId="9" fillId="0" borderId="9" xfId="0" applyFont="1" applyFill="1" applyBorder="1" applyAlignment="1">
      <alignment horizontal="center"/>
    </xf>
    <xf numFmtId="182" fontId="9" fillId="0" borderId="10" xfId="0" applyFont="1" applyFill="1" applyBorder="1" applyAlignment="1">
      <alignment/>
    </xf>
    <xf numFmtId="182" fontId="4" fillId="2" borderId="0" xfId="0" applyFont="1" applyFill="1" applyAlignment="1">
      <alignment/>
    </xf>
    <xf numFmtId="182" fontId="7" fillId="3" borderId="4" xfId="0" applyFont="1" applyFill="1" applyBorder="1" applyAlignment="1" applyProtection="1">
      <alignment/>
      <protection/>
    </xf>
    <xf numFmtId="39" fontId="9" fillId="0" borderId="0" xfId="0" applyNumberFormat="1" applyFont="1" applyFill="1" applyBorder="1" applyAlignment="1" applyProtection="1">
      <alignment/>
      <protection/>
    </xf>
    <xf numFmtId="196" fontId="4" fillId="0" borderId="0" xfId="0" applyNumberFormat="1" applyFont="1" applyBorder="1" applyAlignment="1" applyProtection="1">
      <alignment/>
      <protection/>
    </xf>
    <xf numFmtId="196" fontId="7" fillId="0" borderId="6" xfId="0" applyNumberFormat="1" applyFont="1" applyFill="1" applyBorder="1" applyAlignment="1" applyProtection="1">
      <alignment/>
      <protection/>
    </xf>
    <xf numFmtId="189" fontId="9" fillId="0" borderId="0" xfId="0" applyNumberFormat="1" applyFont="1" applyFill="1" applyBorder="1" applyAlignment="1" applyProtection="1">
      <alignment horizontal="right"/>
      <protection/>
    </xf>
    <xf numFmtId="39" fontId="4" fillId="0" borderId="0" xfId="0" applyNumberFormat="1" applyFont="1" applyBorder="1" applyAlignment="1" applyProtection="1">
      <alignment horizontal="left"/>
      <protection/>
    </xf>
    <xf numFmtId="39" fontId="4" fillId="0" borderId="7" xfId="0" applyNumberFormat="1" applyFont="1" applyBorder="1" applyAlignment="1" applyProtection="1">
      <alignment/>
      <protection/>
    </xf>
    <xf numFmtId="182" fontId="1" fillId="0" borderId="4" xfId="0" applyFont="1" applyBorder="1" applyAlignment="1">
      <alignment/>
    </xf>
    <xf numFmtId="182" fontId="7" fillId="0" borderId="0" xfId="0" applyFont="1" applyFill="1" applyBorder="1" applyAlignment="1" applyProtection="1">
      <alignment horizontal="center"/>
      <protection/>
    </xf>
    <xf numFmtId="182" fontId="9" fillId="0" borderId="7" xfId="0" applyFont="1" applyFill="1" applyBorder="1" applyAlignment="1">
      <alignment/>
    </xf>
    <xf numFmtId="39" fontId="7" fillId="0" borderId="12" xfId="0" applyNumberFormat="1" applyFont="1" applyFill="1" applyBorder="1" applyAlignment="1" applyProtection="1">
      <alignment/>
      <protection/>
    </xf>
    <xf numFmtId="182" fontId="4" fillId="0" borderId="9" xfId="0" applyFont="1" applyBorder="1" applyAlignment="1">
      <alignment/>
    </xf>
    <xf numFmtId="182" fontId="4" fillId="0" borderId="4" xfId="0" applyFont="1" applyBorder="1" applyAlignment="1" applyProtection="1">
      <alignment horizontal="left"/>
      <protection/>
    </xf>
    <xf numFmtId="39" fontId="4" fillId="0" borderId="4" xfId="0" applyNumberFormat="1" applyFont="1" applyBorder="1" applyAlignment="1" applyProtection="1">
      <alignment/>
      <protection/>
    </xf>
    <xf numFmtId="182" fontId="7" fillId="0" borderId="10" xfId="0" applyFont="1" applyFill="1" applyBorder="1" applyAlignment="1">
      <alignment horizontal="center"/>
    </xf>
    <xf numFmtId="194" fontId="4" fillId="0" borderId="6" xfId="0" applyNumberFormat="1" applyFont="1" applyBorder="1" applyAlignment="1" applyProtection="1">
      <alignment/>
      <protection/>
    </xf>
    <xf numFmtId="194" fontId="4" fillId="0" borderId="0" xfId="0" applyNumberFormat="1" applyFont="1" applyBorder="1" applyAlignment="1">
      <alignment/>
    </xf>
    <xf numFmtId="194" fontId="4" fillId="0" borderId="6" xfId="0" applyNumberFormat="1" applyFont="1" applyBorder="1" applyAlignment="1">
      <alignment/>
    </xf>
    <xf numFmtId="182" fontId="1" fillId="0" borderId="4" xfId="0" applyFont="1" applyBorder="1" applyAlignment="1" applyProtection="1">
      <alignment horizontal="left"/>
      <protection/>
    </xf>
    <xf numFmtId="39" fontId="9" fillId="0" borderId="0" xfId="0" applyNumberFormat="1" applyFont="1" applyFill="1" applyBorder="1" applyAlignment="1" applyProtection="1">
      <alignment horizontal="right"/>
      <protection/>
    </xf>
    <xf numFmtId="194" fontId="4" fillId="0" borderId="4" xfId="0" applyNumberFormat="1" applyFont="1" applyBorder="1" applyAlignment="1" applyProtection="1">
      <alignment/>
      <protection/>
    </xf>
    <xf numFmtId="182" fontId="4" fillId="0" borderId="0" xfId="0" applyFont="1" applyBorder="1" applyAlignment="1">
      <alignment/>
    </xf>
    <xf numFmtId="182" fontId="12" fillId="0" borderId="0" xfId="0" applyFont="1" applyAlignment="1">
      <alignment/>
    </xf>
    <xf numFmtId="39" fontId="7" fillId="3" borderId="0" xfId="0" applyNumberFormat="1" applyFont="1" applyFill="1" applyBorder="1" applyAlignment="1" applyProtection="1">
      <alignment/>
      <protection/>
    </xf>
    <xf numFmtId="182" fontId="7" fillId="3" borderId="0" xfId="0" applyFont="1" applyFill="1" applyBorder="1" applyAlignment="1">
      <alignment/>
    </xf>
    <xf numFmtId="182" fontId="4" fillId="3" borderId="0" xfId="0" applyFont="1" applyFill="1" applyBorder="1" applyAlignment="1">
      <alignment/>
    </xf>
    <xf numFmtId="182" fontId="9" fillId="0" borderId="6" xfId="0" applyFont="1" applyFill="1" applyBorder="1" applyAlignment="1" applyProtection="1">
      <alignment horizontal="right"/>
      <protection/>
    </xf>
    <xf numFmtId="182" fontId="7" fillId="0" borderId="0" xfId="0" applyFont="1" applyFill="1" applyBorder="1" applyAlignment="1">
      <alignment horizontal="center"/>
    </xf>
    <xf numFmtId="194" fontId="7" fillId="0" borderId="12" xfId="0" applyNumberFormat="1" applyFont="1" applyFill="1" applyBorder="1" applyAlignment="1" applyProtection="1">
      <alignment/>
      <protection/>
    </xf>
    <xf numFmtId="194" fontId="4" fillId="0" borderId="12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82" fontId="16" fillId="0" borderId="0" xfId="0" applyFont="1" applyBorder="1" applyAlignment="1">
      <alignment/>
    </xf>
    <xf numFmtId="39" fontId="9" fillId="0" borderId="11" xfId="0" applyNumberFormat="1" applyFont="1" applyFill="1" applyBorder="1" applyAlignment="1" applyProtection="1">
      <alignment/>
      <protection/>
    </xf>
    <xf numFmtId="189" fontId="9" fillId="0" borderId="6" xfId="0" applyNumberFormat="1" applyFont="1" applyFill="1" applyBorder="1" applyAlignment="1" applyProtection="1">
      <alignment horizontal="right"/>
      <protection/>
    </xf>
    <xf numFmtId="39" fontId="9" fillId="0" borderId="6" xfId="0" applyNumberFormat="1" applyFont="1" applyFill="1" applyBorder="1" applyAlignment="1" applyProtection="1">
      <alignment horizontal="right"/>
      <protection/>
    </xf>
    <xf numFmtId="39" fontId="4" fillId="0" borderId="8" xfId="0" applyNumberFormat="1" applyFont="1" applyBorder="1" applyAlignment="1" applyProtection="1">
      <alignment/>
      <protection/>
    </xf>
    <xf numFmtId="196" fontId="4" fillId="0" borderId="6" xfId="0" applyNumberFormat="1" applyFont="1" applyBorder="1" applyAlignment="1" applyProtection="1">
      <alignment/>
      <protection/>
    </xf>
    <xf numFmtId="196" fontId="4" fillId="0" borderId="4" xfId="0" applyNumberFormat="1" applyFont="1" applyBorder="1" applyAlignment="1" applyProtection="1">
      <alignment/>
      <protection/>
    </xf>
    <xf numFmtId="196" fontId="4" fillId="0" borderId="7" xfId="0" applyNumberFormat="1" applyFont="1" applyBorder="1" applyAlignment="1" applyProtection="1">
      <alignment/>
      <protection/>
    </xf>
    <xf numFmtId="196" fontId="7" fillId="0" borderId="5" xfId="0" applyNumberFormat="1" applyFont="1" applyFill="1" applyBorder="1" applyAlignment="1" applyProtection="1">
      <alignment/>
      <protection/>
    </xf>
    <xf numFmtId="196" fontId="7" fillId="0" borderId="3" xfId="0" applyNumberFormat="1" applyFont="1" applyFill="1" applyBorder="1" applyAlignment="1" applyProtection="1">
      <alignment/>
      <protection/>
    </xf>
    <xf numFmtId="196" fontId="7" fillId="0" borderId="11" xfId="0" applyNumberFormat="1" applyFont="1" applyFill="1" applyBorder="1" applyAlignment="1" applyProtection="1">
      <alignment/>
      <protection/>
    </xf>
    <xf numFmtId="4" fontId="4" fillId="0" borderId="0" xfId="0" applyNumberFormat="1" applyFont="1" applyBorder="1" applyAlignment="1">
      <alignment/>
    </xf>
    <xf numFmtId="182" fontId="9" fillId="0" borderId="0" xfId="0" applyFont="1" applyFill="1" applyBorder="1" applyAlignment="1">
      <alignment horizontal="centerContinuous"/>
    </xf>
    <xf numFmtId="182" fontId="9" fillId="0" borderId="0" xfId="0" applyFont="1" applyFill="1" applyBorder="1" applyAlignment="1" applyProtection="1">
      <alignment horizontal="centerContinuous"/>
      <protection/>
    </xf>
    <xf numFmtId="182" fontId="9" fillId="0" borderId="6" xfId="0" applyFont="1" applyFill="1" applyBorder="1" applyAlignment="1">
      <alignment horizontal="centerContinuous"/>
    </xf>
    <xf numFmtId="182" fontId="17" fillId="0" borderId="4" xfId="0" applyFont="1" applyFill="1" applyBorder="1" applyAlignment="1" applyProtection="1">
      <alignment/>
      <protection/>
    </xf>
    <xf numFmtId="194" fontId="4" fillId="0" borderId="8" xfId="0" applyNumberFormat="1" applyFont="1" applyBorder="1" applyAlignment="1" applyProtection="1">
      <alignment/>
      <protection/>
    </xf>
    <xf numFmtId="4" fontId="4" fillId="0" borderId="6" xfId="0" applyNumberFormat="1" applyFont="1" applyBorder="1" applyAlignment="1">
      <alignment/>
    </xf>
    <xf numFmtId="182" fontId="14" fillId="0" borderId="0" xfId="0" applyFont="1" applyAlignment="1">
      <alignment/>
    </xf>
    <xf numFmtId="182" fontId="9" fillId="0" borderId="13" xfId="0" applyFont="1" applyFill="1" applyBorder="1" applyAlignment="1">
      <alignment horizontal="center"/>
    </xf>
    <xf numFmtId="182" fontId="11" fillId="0" borderId="0" xfId="0" applyFont="1" applyBorder="1" applyAlignment="1">
      <alignment/>
    </xf>
    <xf numFmtId="9" fontId="7" fillId="0" borderId="6" xfId="0" applyNumberFormat="1" applyFont="1" applyFill="1" applyBorder="1" applyAlignment="1" applyProtection="1">
      <alignment/>
      <protection/>
    </xf>
    <xf numFmtId="182" fontId="18" fillId="0" borderId="0" xfId="0" applyFont="1" applyAlignment="1">
      <alignment/>
    </xf>
    <xf numFmtId="196" fontId="7" fillId="0" borderId="9" xfId="0" applyNumberFormat="1" applyFont="1" applyFill="1" applyBorder="1" applyAlignment="1" applyProtection="1">
      <alignment horizontal="right"/>
      <protection/>
    </xf>
    <xf numFmtId="182" fontId="14" fillId="0" borderId="0" xfId="0" applyFont="1" applyBorder="1" applyAlignment="1">
      <alignment/>
    </xf>
    <xf numFmtId="4" fontId="4" fillId="0" borderId="0" xfId="0" applyNumberFormat="1" applyFont="1" applyBorder="1" applyAlignment="1" applyProtection="1">
      <alignment/>
      <protection/>
    </xf>
    <xf numFmtId="194" fontId="7" fillId="0" borderId="6" xfId="0" applyNumberFormat="1" applyFont="1" applyFill="1" applyBorder="1" applyAlignment="1" applyProtection="1">
      <alignment/>
      <protection/>
    </xf>
    <xf numFmtId="182" fontId="9" fillId="0" borderId="13" xfId="0" applyFont="1" applyFill="1" applyBorder="1" applyAlignment="1">
      <alignment/>
    </xf>
    <xf numFmtId="182" fontId="9" fillId="0" borderId="0" xfId="0" applyFont="1" applyFill="1" applyBorder="1" applyAlignment="1">
      <alignment horizontal="right"/>
    </xf>
    <xf numFmtId="194" fontId="4" fillId="3" borderId="0" xfId="0" applyNumberFormat="1" applyFont="1" applyFill="1" applyBorder="1" applyAlignment="1" applyProtection="1">
      <alignment/>
      <protection/>
    </xf>
    <xf numFmtId="196" fontId="4" fillId="0" borderId="8" xfId="0" applyNumberFormat="1" applyFont="1" applyBorder="1" applyAlignment="1" applyProtection="1">
      <alignment/>
      <protection/>
    </xf>
    <xf numFmtId="39" fontId="9" fillId="0" borderId="4" xfId="0" applyNumberFormat="1" applyFont="1" applyFill="1" applyBorder="1" applyAlignment="1" applyProtection="1">
      <alignment/>
      <protection/>
    </xf>
    <xf numFmtId="182" fontId="7" fillId="0" borderId="4" xfId="0" applyFont="1" applyFill="1" applyBorder="1" applyAlignment="1">
      <alignment/>
    </xf>
    <xf numFmtId="182" fontId="9" fillId="0" borderId="0" xfId="0" applyFont="1" applyFill="1" applyBorder="1" applyAlignment="1" applyProtection="1">
      <alignment/>
      <protection/>
    </xf>
    <xf numFmtId="182" fontId="4" fillId="2" borderId="0" xfId="0" applyFont="1" applyFill="1" applyBorder="1" applyAlignment="1">
      <alignment/>
    </xf>
    <xf numFmtId="182" fontId="1" fillId="0" borderId="0" xfId="0" applyFont="1" applyBorder="1" applyAlignment="1" applyProtection="1">
      <alignment horizontal="left"/>
      <protection/>
    </xf>
    <xf numFmtId="182" fontId="10" fillId="0" borderId="0" xfId="0" applyFont="1" applyFill="1" applyBorder="1" applyAlignment="1" applyProtection="1">
      <alignment/>
      <protection/>
    </xf>
    <xf numFmtId="39" fontId="7" fillId="2" borderId="0" xfId="0" applyNumberFormat="1" applyFont="1" applyFill="1" applyBorder="1" applyAlignment="1" applyProtection="1">
      <alignment/>
      <protection/>
    </xf>
    <xf numFmtId="182" fontId="15" fillId="2" borderId="0" xfId="0" applyFont="1" applyFill="1" applyBorder="1" applyAlignment="1">
      <alignment/>
    </xf>
    <xf numFmtId="182" fontId="9" fillId="0" borderId="0" xfId="0" applyFont="1" applyFill="1" applyBorder="1" applyAlignment="1" applyProtection="1">
      <alignment horizontal="left"/>
      <protection/>
    </xf>
    <xf numFmtId="182" fontId="15" fillId="0" borderId="0" xfId="0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6" xfId="0" applyNumberFormat="1" applyFont="1" applyFill="1" applyBorder="1" applyAlignment="1">
      <alignment/>
    </xf>
    <xf numFmtId="4" fontId="7" fillId="0" borderId="0" xfId="0" applyNumberFormat="1" applyFont="1" applyFill="1" applyBorder="1" applyAlignment="1" applyProtection="1">
      <alignment/>
      <protection/>
    </xf>
    <xf numFmtId="4" fontId="7" fillId="0" borderId="6" xfId="0" applyNumberFormat="1" applyFont="1" applyFill="1" applyBorder="1" applyAlignment="1" applyProtection="1">
      <alignment/>
      <protection/>
    </xf>
    <xf numFmtId="4" fontId="4" fillId="0" borderId="6" xfId="0" applyNumberFormat="1" applyFont="1" applyBorder="1" applyAlignment="1" applyProtection="1">
      <alignment/>
      <protection/>
    </xf>
    <xf numFmtId="4" fontId="4" fillId="0" borderId="7" xfId="0" applyNumberFormat="1" applyFont="1" applyBorder="1" applyAlignment="1" applyProtection="1">
      <alignment/>
      <protection/>
    </xf>
    <xf numFmtId="4" fontId="7" fillId="0" borderId="7" xfId="0" applyNumberFormat="1" applyFont="1" applyFill="1" applyBorder="1" applyAlignment="1" applyProtection="1">
      <alignment/>
      <protection/>
    </xf>
    <xf numFmtId="4" fontId="7" fillId="0" borderId="7" xfId="0" applyNumberFormat="1" applyFont="1" applyFill="1" applyBorder="1" applyAlignment="1">
      <alignment/>
    </xf>
    <xf numFmtId="182" fontId="7" fillId="0" borderId="13" xfId="0" applyFont="1" applyFill="1" applyBorder="1" applyAlignment="1">
      <alignment horizontal="center"/>
    </xf>
    <xf numFmtId="39" fontId="4" fillId="0" borderId="3" xfId="0" applyNumberFormat="1" applyFont="1" applyBorder="1" applyAlignment="1" applyProtection="1">
      <alignment/>
      <protection/>
    </xf>
    <xf numFmtId="39" fontId="4" fillId="0" borderId="11" xfId="0" applyNumberFormat="1" applyFont="1" applyBorder="1" applyAlignment="1" applyProtection="1">
      <alignment/>
      <protection/>
    </xf>
    <xf numFmtId="182" fontId="7" fillId="0" borderId="0" xfId="0" applyFont="1" applyFill="1" applyBorder="1" applyAlignment="1">
      <alignment/>
    </xf>
    <xf numFmtId="196" fontId="7" fillId="0" borderId="12" xfId="0" applyNumberFormat="1" applyFont="1" applyFill="1" applyBorder="1" applyAlignment="1" applyProtection="1">
      <alignment/>
      <protection/>
    </xf>
    <xf numFmtId="196" fontId="13" fillId="0" borderId="4" xfId="0" applyNumberFormat="1" applyFont="1" applyBorder="1" applyAlignment="1" applyProtection="1">
      <alignment/>
      <protection/>
    </xf>
    <xf numFmtId="182" fontId="9" fillId="0" borderId="5" xfId="0" applyFont="1" applyFill="1" applyBorder="1" applyAlignment="1" applyProtection="1">
      <alignment horizontal="left"/>
      <protection/>
    </xf>
    <xf numFmtId="194" fontId="7" fillId="0" borderId="4" xfId="0" applyNumberFormat="1" applyFont="1" applyFill="1" applyBorder="1" applyAlignment="1">
      <alignment/>
    </xf>
    <xf numFmtId="194" fontId="7" fillId="0" borderId="0" xfId="0" applyNumberFormat="1" applyFont="1" applyFill="1" applyBorder="1" applyAlignment="1">
      <alignment/>
    </xf>
    <xf numFmtId="194" fontId="4" fillId="0" borderId="0" xfId="0" applyNumberFormat="1" applyFont="1" applyBorder="1" applyAlignment="1" applyProtection="1">
      <alignment horizontal="left"/>
      <protection/>
    </xf>
    <xf numFmtId="194" fontId="4" fillId="0" borderId="7" xfId="0" applyNumberFormat="1" applyFont="1" applyBorder="1" applyAlignment="1">
      <alignment/>
    </xf>
    <xf numFmtId="194" fontId="9" fillId="0" borderId="0" xfId="0" applyNumberFormat="1" applyFont="1" applyFill="1" applyBorder="1" applyAlignment="1" applyProtection="1">
      <alignment/>
      <protection/>
    </xf>
    <xf numFmtId="194" fontId="9" fillId="0" borderId="0" xfId="0" applyNumberFormat="1" applyFont="1" applyFill="1" applyBorder="1" applyAlignment="1">
      <alignment/>
    </xf>
    <xf numFmtId="194" fontId="12" fillId="0" borderId="0" xfId="0" applyNumberFormat="1" applyFont="1" applyBorder="1" applyAlignment="1">
      <alignment/>
    </xf>
    <xf numFmtId="194" fontId="9" fillId="0" borderId="5" xfId="0" applyNumberFormat="1" applyFont="1" applyFill="1" applyBorder="1" applyAlignment="1">
      <alignment/>
    </xf>
    <xf numFmtId="194" fontId="9" fillId="0" borderId="3" xfId="0" applyNumberFormat="1" applyFont="1" applyFill="1" applyBorder="1" applyAlignment="1">
      <alignment/>
    </xf>
    <xf numFmtId="194" fontId="9" fillId="0" borderId="11" xfId="0" applyNumberFormat="1" applyFont="1" applyFill="1" applyBorder="1" applyAlignment="1">
      <alignment/>
    </xf>
    <xf numFmtId="194" fontId="9" fillId="0" borderId="12" xfId="0" applyNumberFormat="1" applyFont="1" applyFill="1" applyBorder="1" applyAlignment="1">
      <alignment horizontal="right"/>
    </xf>
    <xf numFmtId="194" fontId="9" fillId="0" borderId="7" xfId="0" applyNumberFormat="1" applyFont="1" applyFill="1" applyBorder="1" applyAlignment="1">
      <alignment horizontal="right"/>
    </xf>
    <xf numFmtId="194" fontId="9" fillId="0" borderId="8" xfId="0" applyNumberFormat="1" applyFont="1" applyFill="1" applyBorder="1" applyAlignment="1">
      <alignment horizontal="right"/>
    </xf>
    <xf numFmtId="194" fontId="4" fillId="0" borderId="3" xfId="0" applyNumberFormat="1" applyFont="1" applyBorder="1" applyAlignment="1">
      <alignment/>
    </xf>
    <xf numFmtId="194" fontId="7" fillId="0" borderId="3" xfId="0" applyNumberFormat="1" applyFont="1" applyFill="1" applyBorder="1" applyAlignment="1">
      <alignment/>
    </xf>
    <xf numFmtId="194" fontId="7" fillId="0" borderId="5" xfId="0" applyNumberFormat="1" applyFont="1" applyFill="1" applyBorder="1" applyAlignment="1">
      <alignment/>
    </xf>
    <xf numFmtId="194" fontId="0" fillId="0" borderId="3" xfId="0" applyNumberFormat="1" applyBorder="1" applyAlignment="1">
      <alignment/>
    </xf>
    <xf numFmtId="194" fontId="4" fillId="0" borderId="3" xfId="0" applyNumberFormat="1" applyFont="1" applyBorder="1" applyAlignment="1">
      <alignment horizontal="center"/>
    </xf>
    <xf numFmtId="194" fontId="7" fillId="0" borderId="12" xfId="0" applyNumberFormat="1" applyFont="1" applyFill="1" applyBorder="1" applyAlignment="1">
      <alignment/>
    </xf>
    <xf numFmtId="194" fontId="0" fillId="0" borderId="7" xfId="0" applyNumberFormat="1" applyBorder="1" applyAlignment="1">
      <alignment/>
    </xf>
    <xf numFmtId="194" fontId="4" fillId="0" borderId="7" xfId="0" applyNumberFormat="1" applyFont="1" applyBorder="1" applyAlignment="1">
      <alignment horizontal="center"/>
    </xf>
    <xf numFmtId="194" fontId="4" fillId="3" borderId="6" xfId="0" applyNumberFormat="1" applyFont="1" applyFill="1" applyBorder="1" applyAlignment="1" applyProtection="1">
      <alignment/>
      <protection/>
    </xf>
    <xf numFmtId="194" fontId="9" fillId="0" borderId="12" xfId="0" applyNumberFormat="1" applyFont="1" applyFill="1" applyBorder="1" applyAlignment="1">
      <alignment/>
    </xf>
    <xf numFmtId="194" fontId="9" fillId="0" borderId="7" xfId="0" applyNumberFormat="1" applyFont="1" applyFill="1" applyBorder="1" applyAlignment="1">
      <alignment/>
    </xf>
    <xf numFmtId="194" fontId="9" fillId="0" borderId="6" xfId="0" applyNumberFormat="1" applyFont="1" applyFill="1" applyBorder="1" applyAlignment="1">
      <alignment/>
    </xf>
    <xf numFmtId="194" fontId="7" fillId="3" borderId="4" xfId="0" applyNumberFormat="1" applyFont="1" applyFill="1" applyBorder="1" applyAlignment="1" applyProtection="1">
      <alignment/>
      <protection/>
    </xf>
    <xf numFmtId="9" fontId="8" fillId="0" borderId="0" xfId="0" applyNumberFormat="1" applyFont="1" applyFill="1" applyBorder="1" applyAlignment="1" applyProtection="1">
      <alignment/>
      <protection/>
    </xf>
    <xf numFmtId="9" fontId="8" fillId="0" borderId="0" xfId="0" applyNumberFormat="1" applyFont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/>
      <protection/>
    </xf>
    <xf numFmtId="189" fontId="9" fillId="0" borderId="6" xfId="0" applyNumberFormat="1" applyFont="1" applyFill="1" applyBorder="1" applyAlignment="1" applyProtection="1">
      <alignment horizontal="center"/>
      <protection/>
    </xf>
    <xf numFmtId="189" fontId="9" fillId="0" borderId="0" xfId="0" applyNumberFormat="1" applyFont="1" applyFill="1" applyBorder="1" applyAlignment="1" applyProtection="1">
      <alignment horizontal="center"/>
      <protection/>
    </xf>
    <xf numFmtId="189" fontId="9" fillId="0" borderId="4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182" fontId="1" fillId="0" borderId="6" xfId="0" applyFont="1" applyBorder="1" applyAlignment="1" applyProtection="1">
      <alignment horizontal="left"/>
      <protection/>
    </xf>
    <xf numFmtId="9" fontId="4" fillId="0" borderId="4" xfId="0" applyNumberFormat="1" applyFont="1" applyBorder="1" applyAlignment="1" applyProtection="1">
      <alignment/>
      <protection/>
    </xf>
    <xf numFmtId="182" fontId="1" fillId="0" borderId="0" xfId="0" applyFont="1" applyAlignment="1">
      <alignment/>
    </xf>
    <xf numFmtId="182" fontId="10" fillId="0" borderId="0" xfId="0" applyFont="1" applyFill="1" applyAlignment="1" applyProtection="1">
      <alignment/>
      <protection/>
    </xf>
    <xf numFmtId="39" fontId="13" fillId="0" borderId="0" xfId="0" applyNumberFormat="1" applyFont="1" applyBorder="1" applyAlignment="1" applyProtection="1">
      <alignment/>
      <protection/>
    </xf>
    <xf numFmtId="182" fontId="0" fillId="0" borderId="0" xfId="0" applyBorder="1" applyAlignment="1">
      <alignment horizontal="centerContinuous"/>
    </xf>
    <xf numFmtId="182" fontId="9" fillId="0" borderId="4" xfId="0" applyFont="1" applyFill="1" applyBorder="1" applyAlignment="1">
      <alignment horizontal="right"/>
    </xf>
    <xf numFmtId="182" fontId="9" fillId="0" borderId="12" xfId="0" applyFont="1" applyFill="1" applyBorder="1" applyAlignment="1" applyProtection="1">
      <alignment horizontal="right"/>
      <protection/>
    </xf>
    <xf numFmtId="182" fontId="9" fillId="0" borderId="8" xfId="0" applyFont="1" applyFill="1" applyBorder="1" applyAlignment="1" applyProtection="1">
      <alignment horizontal="right"/>
      <protection/>
    </xf>
    <xf numFmtId="9" fontId="8" fillId="0" borderId="6" xfId="0" applyNumberFormat="1" applyFont="1" applyFill="1" applyBorder="1" applyAlignment="1" applyProtection="1">
      <alignment/>
      <protection/>
    </xf>
    <xf numFmtId="9" fontId="4" fillId="0" borderId="6" xfId="0" applyNumberFormat="1" applyFont="1" applyFill="1" applyBorder="1" applyAlignment="1" applyProtection="1">
      <alignment/>
      <protection/>
    </xf>
    <xf numFmtId="202" fontId="7" fillId="0" borderId="9" xfId="0" applyNumberFormat="1" applyFont="1" applyFill="1" applyBorder="1" applyAlignment="1" applyProtection="1">
      <alignment horizontal="right"/>
      <protection/>
    </xf>
    <xf numFmtId="182" fontId="4" fillId="0" borderId="0" xfId="0" applyFont="1" applyFill="1" applyBorder="1" applyAlignment="1">
      <alignment/>
    </xf>
    <xf numFmtId="182" fontId="9" fillId="0" borderId="4" xfId="0" applyFont="1" applyFill="1" applyBorder="1" applyAlignment="1" applyProtection="1">
      <alignment horizontal="left"/>
      <protection/>
    </xf>
    <xf numFmtId="39" fontId="13" fillId="2" borderId="0" xfId="0" applyNumberFormat="1" applyFont="1" applyFill="1" applyBorder="1" applyAlignment="1" applyProtection="1">
      <alignment/>
      <protection/>
    </xf>
    <xf numFmtId="196" fontId="14" fillId="0" borderId="0" xfId="0" applyNumberFormat="1" applyFont="1" applyBorder="1" applyAlignment="1" applyProtection="1">
      <alignment/>
      <protection/>
    </xf>
    <xf numFmtId="194" fontId="8" fillId="0" borderId="3" xfId="0" applyNumberFormat="1" applyFont="1" applyBorder="1" applyAlignment="1">
      <alignment horizontal="center"/>
    </xf>
    <xf numFmtId="194" fontId="8" fillId="0" borderId="7" xfId="0" applyNumberFormat="1" applyFont="1" applyBorder="1" applyAlignment="1">
      <alignment horizontal="center"/>
    </xf>
    <xf numFmtId="182" fontId="9" fillId="0" borderId="6" xfId="0" applyFont="1" applyFill="1" applyBorder="1" applyAlignment="1">
      <alignment horizontal="right"/>
    </xf>
    <xf numFmtId="182" fontId="15" fillId="0" borderId="0" xfId="0" applyFont="1" applyFill="1" applyBorder="1" applyAlignment="1">
      <alignment/>
    </xf>
    <xf numFmtId="182" fontId="17" fillId="0" borderId="5" xfId="0" applyFont="1" applyFill="1" applyBorder="1" applyAlignment="1" applyProtection="1">
      <alignment/>
      <protection/>
    </xf>
    <xf numFmtId="182" fontId="9" fillId="0" borderId="12" xfId="0" applyFont="1" applyFill="1" applyBorder="1" applyAlignment="1" applyProtection="1">
      <alignment/>
      <protection/>
    </xf>
    <xf numFmtId="9" fontId="7" fillId="0" borderId="12" xfId="0" applyNumberFormat="1" applyFont="1" applyFill="1" applyBorder="1" applyAlignment="1" applyProtection="1">
      <alignment/>
      <protection/>
    </xf>
    <xf numFmtId="9" fontId="8" fillId="0" borderId="7" xfId="0" applyNumberFormat="1" applyFont="1" applyFill="1" applyBorder="1" applyAlignment="1" applyProtection="1">
      <alignment/>
      <protection/>
    </xf>
    <xf numFmtId="196" fontId="4" fillId="0" borderId="0" xfId="0" applyNumberFormat="1" applyFont="1" applyFill="1" applyBorder="1" applyAlignment="1" applyProtection="1">
      <alignment/>
      <protection/>
    </xf>
    <xf numFmtId="39" fontId="4" fillId="0" borderId="7" xfId="0" applyNumberFormat="1" applyFont="1" applyFill="1" applyBorder="1" applyAlignment="1" applyProtection="1">
      <alignment/>
      <protection/>
    </xf>
    <xf numFmtId="39" fontId="4" fillId="0" borderId="8" xfId="0" applyNumberFormat="1" applyFont="1" applyFill="1" applyBorder="1" applyAlignment="1" applyProtection="1">
      <alignment/>
      <protection/>
    </xf>
    <xf numFmtId="182" fontId="21" fillId="0" borderId="9" xfId="0" applyFont="1" applyFill="1" applyBorder="1" applyAlignment="1" applyProtection="1">
      <alignment horizontal="center"/>
      <protection/>
    </xf>
    <xf numFmtId="182" fontId="21" fillId="0" borderId="9" xfId="0" applyFont="1" applyFill="1" applyBorder="1" applyAlignment="1">
      <alignment/>
    </xf>
    <xf numFmtId="4" fontId="4" fillId="0" borderId="0" xfId="0" applyNumberFormat="1" applyFont="1" applyBorder="1" applyAlignment="1" applyProtection="1">
      <alignment/>
      <protection/>
    </xf>
    <xf numFmtId="4" fontId="4" fillId="0" borderId="6" xfId="0" applyNumberFormat="1" applyFont="1" applyBorder="1" applyAlignment="1" applyProtection="1">
      <alignment/>
      <protection/>
    </xf>
    <xf numFmtId="4" fontId="7" fillId="0" borderId="4" xfId="0" applyNumberFormat="1" applyFont="1" applyFill="1" applyBorder="1" applyAlignment="1" applyProtection="1">
      <alignment/>
      <protection/>
    </xf>
    <xf numFmtId="39" fontId="0" fillId="0" borderId="0" xfId="0" applyNumberFormat="1" applyBorder="1" applyAlignment="1">
      <alignment/>
    </xf>
    <xf numFmtId="182" fontId="8" fillId="0" borderId="8" xfId="0" applyFont="1" applyBorder="1" applyAlignment="1">
      <alignment/>
    </xf>
    <xf numFmtId="39" fontId="0" fillId="0" borderId="4" xfId="0" applyNumberFormat="1" applyBorder="1" applyAlignment="1">
      <alignment/>
    </xf>
    <xf numFmtId="39" fontId="4" fillId="0" borderId="4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182" fontId="9" fillId="0" borderId="10" xfId="0" applyFont="1" applyFill="1" applyBorder="1" applyAlignment="1">
      <alignment horizontal="center"/>
    </xf>
    <xf numFmtId="182" fontId="9" fillId="0" borderId="9" xfId="0" applyFont="1" applyFill="1" applyBorder="1" applyAlignment="1">
      <alignment/>
    </xf>
    <xf numFmtId="202" fontId="0" fillId="0" borderId="9" xfId="0" applyNumberFormat="1" applyBorder="1" applyAlignment="1">
      <alignment horizontal="right"/>
    </xf>
    <xf numFmtId="202" fontId="4" fillId="0" borderId="9" xfId="0" applyNumberFormat="1" applyFont="1" applyBorder="1" applyAlignment="1">
      <alignment/>
    </xf>
    <xf numFmtId="196" fontId="7" fillId="0" borderId="13" xfId="0" applyNumberFormat="1" applyFont="1" applyFill="1" applyBorder="1" applyAlignment="1" applyProtection="1">
      <alignment horizontal="center"/>
      <protection/>
    </xf>
    <xf numFmtId="182" fontId="8" fillId="0" borderId="7" xfId="0" applyFont="1" applyBorder="1" applyAlignment="1">
      <alignment/>
    </xf>
    <xf numFmtId="9" fontId="8" fillId="0" borderId="6" xfId="0" applyNumberFormat="1" applyFont="1" applyBorder="1" applyAlignment="1" applyProtection="1">
      <alignment/>
      <protection/>
    </xf>
    <xf numFmtId="182" fontId="9" fillId="0" borderId="6" xfId="0" applyFont="1" applyFill="1" applyBorder="1" applyAlignment="1">
      <alignment/>
    </xf>
    <xf numFmtId="39" fontId="0" fillId="0" borderId="6" xfId="0" applyNumberFormat="1" applyBorder="1" applyAlignment="1">
      <alignment/>
    </xf>
    <xf numFmtId="39" fontId="4" fillId="0" borderId="6" xfId="0" applyNumberFormat="1" applyFont="1" applyBorder="1" applyAlignment="1">
      <alignment/>
    </xf>
    <xf numFmtId="194" fontId="7" fillId="0" borderId="8" xfId="0" applyNumberFormat="1" applyFont="1" applyFill="1" applyBorder="1" applyAlignment="1" applyProtection="1">
      <alignment/>
      <protection/>
    </xf>
    <xf numFmtId="9" fontId="8" fillId="0" borderId="4" xfId="0" applyNumberFormat="1" applyFont="1" applyFill="1" applyBorder="1" applyAlignment="1" applyProtection="1">
      <alignment/>
      <protection/>
    </xf>
    <xf numFmtId="9" fontId="4" fillId="0" borderId="4" xfId="0" applyNumberFormat="1" applyFont="1" applyFill="1" applyBorder="1" applyAlignment="1" applyProtection="1">
      <alignment/>
      <protection/>
    </xf>
    <xf numFmtId="9" fontId="8" fillId="0" borderId="4" xfId="0" applyNumberFormat="1" applyFont="1" applyBorder="1" applyAlignment="1" applyProtection="1">
      <alignment/>
      <protection/>
    </xf>
    <xf numFmtId="182" fontId="8" fillId="0" borderId="12" xfId="0" applyFont="1" applyBorder="1" applyAlignment="1">
      <alignment/>
    </xf>
    <xf numFmtId="4" fontId="4" fillId="0" borderId="4" xfId="0" applyNumberFormat="1" applyFont="1" applyBorder="1" applyAlignment="1" applyProtection="1">
      <alignment/>
      <protection/>
    </xf>
    <xf numFmtId="4" fontId="4" fillId="0" borderId="8" xfId="0" applyNumberFormat="1" applyFont="1" applyBorder="1" applyAlignment="1" applyProtection="1">
      <alignment/>
      <protection/>
    </xf>
    <xf numFmtId="39" fontId="9" fillId="0" borderId="6" xfId="0" applyNumberFormat="1" applyFont="1" applyFill="1" applyBorder="1" applyAlignment="1" applyProtection="1">
      <alignment/>
      <protection/>
    </xf>
    <xf numFmtId="194" fontId="25" fillId="0" borderId="3" xfId="0" applyNumberFormat="1" applyFont="1" applyBorder="1" applyAlignment="1">
      <alignment horizontal="center"/>
    </xf>
    <xf numFmtId="194" fontId="13" fillId="4" borderId="3" xfId="0" applyNumberFormat="1" applyFont="1" applyFill="1" applyBorder="1" applyAlignment="1">
      <alignment horizontal="center"/>
    </xf>
    <xf numFmtId="196" fontId="13" fillId="0" borderId="0" xfId="0" applyNumberFormat="1" applyFont="1" applyFill="1" applyBorder="1" applyAlignment="1" applyProtection="1">
      <alignment/>
      <protection/>
    </xf>
    <xf numFmtId="196" fontId="13" fillId="0" borderId="6" xfId="0" applyNumberFormat="1" applyFont="1" applyFill="1" applyBorder="1" applyAlignment="1" applyProtection="1">
      <alignment/>
      <protection/>
    </xf>
    <xf numFmtId="194" fontId="0" fillId="0" borderId="7" xfId="0" applyNumberFormat="1" applyFont="1" applyFill="1" applyBorder="1" applyAlignment="1">
      <alignment/>
    </xf>
    <xf numFmtId="194" fontId="4" fillId="0" borderId="7" xfId="0" applyNumberFormat="1" applyFont="1" applyFill="1" applyBorder="1" applyAlignment="1">
      <alignment horizontal="center"/>
    </xf>
    <xf numFmtId="194" fontId="4" fillId="0" borderId="7" xfId="0" applyNumberFormat="1" applyFont="1" applyFill="1" applyBorder="1" applyAlignment="1">
      <alignment/>
    </xf>
    <xf numFmtId="182" fontId="4" fillId="3" borderId="0" xfId="0" applyFont="1" applyFill="1" applyAlignment="1">
      <alignment/>
    </xf>
    <xf numFmtId="2" fontId="4" fillId="0" borderId="0" xfId="0" applyNumberFormat="1" applyFont="1" applyAlignment="1">
      <alignment/>
    </xf>
    <xf numFmtId="2" fontId="4" fillId="3" borderId="0" xfId="0" applyNumberFormat="1" applyFont="1" applyFill="1" applyAlignment="1">
      <alignment/>
    </xf>
    <xf numFmtId="194" fontId="4" fillId="0" borderId="0" xfId="0" applyNumberFormat="1" applyFont="1" applyAlignment="1">
      <alignment/>
    </xf>
    <xf numFmtId="39" fontId="7" fillId="3" borderId="0" xfId="0" applyNumberFormat="1" applyFont="1" applyFill="1" applyBorder="1" applyAlignment="1" applyProtection="1">
      <alignment horizontal="left"/>
      <protection/>
    </xf>
    <xf numFmtId="182" fontId="9" fillId="0" borderId="8" xfId="0" applyFont="1" applyFill="1" applyBorder="1" applyAlignment="1">
      <alignment/>
    </xf>
    <xf numFmtId="194" fontId="4" fillId="0" borderId="3" xfId="0" applyNumberFormat="1" applyFont="1" applyFill="1" applyBorder="1" applyAlignment="1">
      <alignment horizontal="center"/>
    </xf>
    <xf numFmtId="39" fontId="10" fillId="0" borderId="0" xfId="0" applyNumberFormat="1" applyFont="1" applyFill="1" applyBorder="1" applyAlignment="1" applyProtection="1">
      <alignment/>
      <protection/>
    </xf>
    <xf numFmtId="4" fontId="7" fillId="2" borderId="4" xfId="0" applyNumberFormat="1" applyFont="1" applyFill="1" applyBorder="1" applyAlignment="1" applyProtection="1">
      <alignment/>
      <protection/>
    </xf>
    <xf numFmtId="4" fontId="4" fillId="2" borderId="0" xfId="0" applyNumberFormat="1" applyFont="1" applyFill="1" applyBorder="1" applyAlignment="1" applyProtection="1">
      <alignment/>
      <protection/>
    </xf>
    <xf numFmtId="4" fontId="7" fillId="2" borderId="0" xfId="0" applyNumberFormat="1" applyFont="1" applyFill="1" applyBorder="1" applyAlignment="1" applyProtection="1">
      <alignment/>
      <protection/>
    </xf>
    <xf numFmtId="4" fontId="13" fillId="0" borderId="4" xfId="0" applyNumberFormat="1" applyFont="1" applyFill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194" fontId="7" fillId="0" borderId="9" xfId="0" applyNumberFormat="1" applyFont="1" applyFill="1" applyBorder="1" applyAlignment="1" applyProtection="1">
      <alignment/>
      <protection/>
    </xf>
    <xf numFmtId="196" fontId="4" fillId="0" borderId="9" xfId="0" applyNumberFormat="1" applyFont="1" applyBorder="1" applyAlignment="1" applyProtection="1">
      <alignment/>
      <protection/>
    </xf>
    <xf numFmtId="196" fontId="7" fillId="0" borderId="9" xfId="0" applyNumberFormat="1" applyFont="1" applyFill="1" applyBorder="1" applyAlignment="1" applyProtection="1">
      <alignment/>
      <protection/>
    </xf>
    <xf numFmtId="4" fontId="7" fillId="0" borderId="0" xfId="31" applyNumberFormat="1" applyFont="1" applyFill="1" applyBorder="1" applyProtection="1">
      <alignment/>
      <protection/>
    </xf>
    <xf numFmtId="4" fontId="7" fillId="0" borderId="6" xfId="31" applyNumberFormat="1" applyFont="1" applyFill="1" applyBorder="1" applyProtection="1">
      <alignment/>
      <protection/>
    </xf>
    <xf numFmtId="182" fontId="9" fillId="0" borderId="4" xfId="31" applyFont="1" applyFill="1" applyBorder="1" applyAlignment="1" applyProtection="1">
      <alignment/>
      <protection/>
    </xf>
    <xf numFmtId="4" fontId="7" fillId="0" borderId="9" xfId="0" applyNumberFormat="1" applyFont="1" applyFill="1" applyBorder="1" applyAlignment="1" applyProtection="1">
      <alignment/>
      <protection/>
    </xf>
    <xf numFmtId="39" fontId="7" fillId="0" borderId="13" xfId="0" applyNumberFormat="1" applyFont="1" applyFill="1" applyBorder="1" applyAlignment="1" applyProtection="1">
      <alignment/>
      <protection/>
    </xf>
    <xf numFmtId="182" fontId="4" fillId="0" borderId="6" xfId="0" applyFont="1" applyFill="1" applyBorder="1" applyAlignment="1">
      <alignment/>
    </xf>
    <xf numFmtId="3" fontId="7" fillId="0" borderId="6" xfId="0" applyNumberFormat="1" applyFont="1" applyFill="1" applyBorder="1" applyAlignment="1" applyProtection="1">
      <alignment/>
      <protection/>
    </xf>
    <xf numFmtId="182" fontId="1" fillId="0" borderId="4" xfId="0" applyFont="1" applyFill="1" applyBorder="1" applyAlignment="1">
      <alignment/>
    </xf>
    <xf numFmtId="182" fontId="1" fillId="0" borderId="6" xfId="0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4" fillId="0" borderId="6" xfId="0" applyNumberFormat="1" applyFont="1" applyFill="1" applyBorder="1" applyAlignment="1" applyProtection="1">
      <alignment/>
      <protection/>
    </xf>
    <xf numFmtId="182" fontId="0" fillId="0" borderId="4" xfId="0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4" fillId="0" borderId="6" xfId="0" applyNumberFormat="1" applyFont="1" applyFill="1" applyBorder="1" applyAlignment="1" applyProtection="1">
      <alignment/>
      <protection/>
    </xf>
    <xf numFmtId="182" fontId="4" fillId="0" borderId="0" xfId="0" applyFont="1" applyFill="1" applyAlignment="1">
      <alignment/>
    </xf>
    <xf numFmtId="182" fontId="7" fillId="0" borderId="0" xfId="0" applyFont="1" applyFill="1" applyAlignment="1">
      <alignment horizontal="center"/>
    </xf>
    <xf numFmtId="39" fontId="4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182" fontId="4" fillId="0" borderId="9" xfId="0" applyFont="1" applyBorder="1" applyAlignment="1" applyProtection="1">
      <alignment horizontal="center"/>
      <protection/>
    </xf>
    <xf numFmtId="194" fontId="4" fillId="0" borderId="4" xfId="0" applyNumberFormat="1" applyFont="1" applyBorder="1" applyAlignment="1">
      <alignment/>
    </xf>
    <xf numFmtId="182" fontId="4" fillId="0" borderId="13" xfId="0" applyFont="1" applyBorder="1" applyAlignment="1">
      <alignment horizontal="center"/>
    </xf>
    <xf numFmtId="182" fontId="4" fillId="0" borderId="0" xfId="0" applyFont="1" applyBorder="1" applyAlignment="1">
      <alignment horizontal="center"/>
    </xf>
    <xf numFmtId="182" fontId="1" fillId="0" borderId="0" xfId="0" applyFont="1" applyBorder="1" applyAlignment="1">
      <alignment/>
    </xf>
    <xf numFmtId="182" fontId="28" fillId="0" borderId="0" xfId="0" applyFont="1" applyAlignment="1">
      <alignment/>
    </xf>
    <xf numFmtId="2" fontId="2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198" fontId="28" fillId="0" borderId="0" xfId="0" applyNumberFormat="1" applyFont="1" applyAlignment="1">
      <alignment/>
    </xf>
    <xf numFmtId="198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98" fontId="22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198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82" fontId="14" fillId="0" borderId="6" xfId="0" applyFont="1" applyFill="1" applyBorder="1" applyAlignment="1">
      <alignment horizontal="center"/>
    </xf>
    <xf numFmtId="182" fontId="14" fillId="0" borderId="0" xfId="0" applyFont="1" applyFill="1" applyAlignment="1">
      <alignment/>
    </xf>
    <xf numFmtId="198" fontId="14" fillId="0" borderId="0" xfId="0" applyNumberFormat="1" applyFont="1" applyFill="1" applyAlignment="1">
      <alignment/>
    </xf>
    <xf numFmtId="9" fontId="7" fillId="0" borderId="0" xfId="32" applyNumberFormat="1" applyFont="1" applyAlignment="1">
      <alignment/>
    </xf>
    <xf numFmtId="182" fontId="4" fillId="0" borderId="3" xfId="0" applyFont="1" applyBorder="1" applyAlignment="1">
      <alignment/>
    </xf>
    <xf numFmtId="182" fontId="4" fillId="0" borderId="10" xfId="0" applyFont="1" applyBorder="1" applyAlignment="1">
      <alignment horizontal="center"/>
    </xf>
    <xf numFmtId="182" fontId="4" fillId="0" borderId="3" xfId="0" applyFont="1" applyBorder="1" applyAlignment="1">
      <alignment horizontal="center"/>
    </xf>
    <xf numFmtId="182" fontId="4" fillId="0" borderId="11" xfId="0" applyFont="1" applyBorder="1" applyAlignment="1">
      <alignment horizontal="center"/>
    </xf>
    <xf numFmtId="182" fontId="7" fillId="0" borderId="0" xfId="0" applyFont="1" applyFill="1" applyBorder="1" applyAlignment="1" applyProtection="1">
      <alignment horizontal="right"/>
      <protection/>
    </xf>
    <xf numFmtId="182" fontId="4" fillId="0" borderId="7" xfId="0" applyFont="1" applyBorder="1" applyAlignment="1">
      <alignment horizontal="center"/>
    </xf>
    <xf numFmtId="182" fontId="4" fillId="0" borderId="10" xfId="0" applyFont="1" applyBorder="1" applyAlignment="1">
      <alignment/>
    </xf>
    <xf numFmtId="182" fontId="4" fillId="0" borderId="11" xfId="0" applyFont="1" applyBorder="1" applyAlignment="1">
      <alignment/>
    </xf>
    <xf numFmtId="196" fontId="4" fillId="0" borderId="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/>
    </xf>
    <xf numFmtId="196" fontId="4" fillId="0" borderId="6" xfId="0" applyNumberFormat="1" applyFont="1" applyBorder="1" applyAlignment="1">
      <alignment/>
    </xf>
    <xf numFmtId="182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182" fontId="4" fillId="0" borderId="13" xfId="0" applyFont="1" applyBorder="1" applyAlignment="1">
      <alignment/>
    </xf>
    <xf numFmtId="182" fontId="12" fillId="0" borderId="0" xfId="0" applyFont="1" applyBorder="1" applyAlignment="1">
      <alignment/>
    </xf>
    <xf numFmtId="182" fontId="7" fillId="0" borderId="0" xfId="0" applyFont="1" applyFill="1" applyBorder="1" applyAlignment="1" applyProtection="1">
      <alignment/>
      <protection/>
    </xf>
    <xf numFmtId="211" fontId="4" fillId="0" borderId="11" xfId="32" applyNumberFormat="1" applyFont="1" applyBorder="1" applyAlignment="1">
      <alignment horizontal="center"/>
    </xf>
    <xf numFmtId="211" fontId="8" fillId="0" borderId="8" xfId="32" applyNumberFormat="1" applyFont="1" applyBorder="1" applyAlignment="1">
      <alignment horizontal="center"/>
    </xf>
    <xf numFmtId="39" fontId="4" fillId="0" borderId="11" xfId="32" applyNumberFormat="1" applyFont="1" applyBorder="1" applyAlignment="1">
      <alignment horizontal="center"/>
    </xf>
    <xf numFmtId="39" fontId="8" fillId="0" borderId="8" xfId="32" applyNumberFormat="1" applyFont="1" applyBorder="1" applyAlignment="1">
      <alignment horizontal="center"/>
    </xf>
    <xf numFmtId="194" fontId="4" fillId="0" borderId="11" xfId="32" applyNumberFormat="1" applyFont="1" applyBorder="1" applyAlignment="1">
      <alignment horizontal="center"/>
    </xf>
    <xf numFmtId="194" fontId="4" fillId="0" borderId="8" xfId="32" applyNumberFormat="1" applyFont="1" applyBorder="1" applyAlignment="1">
      <alignment horizontal="center"/>
    </xf>
    <xf numFmtId="182" fontId="9" fillId="0" borderId="4" xfId="0" applyFont="1" applyFill="1" applyBorder="1" applyAlignment="1" applyProtection="1">
      <alignment horizontal="left" indent="1"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Date" xfId="19"/>
    <cellStyle name="Datum" xfId="20"/>
    <cellStyle name="Euro" xfId="21"/>
    <cellStyle name="Fest" xfId="22"/>
    <cellStyle name="Fixed" xfId="23"/>
    <cellStyle name="Followed Hyperlink" xfId="24"/>
    <cellStyle name="Heading1" xfId="25"/>
    <cellStyle name="Heading2" xfId="26"/>
    <cellStyle name="Hyperlink" xfId="27"/>
    <cellStyle name="Komma" xfId="28"/>
    <cellStyle name="Kopfzeile1" xfId="29"/>
    <cellStyle name="Kopfzeile2" xfId="30"/>
    <cellStyle name="Normal_Kakamega-A2" xfId="31"/>
    <cellStyle name="Percent" xfId="32"/>
    <cellStyle name="Prozent" xfId="33"/>
    <cellStyle name="Summe" xfId="34"/>
    <cellStyle name="Total" xfId="35"/>
    <cellStyle name="Whrung" xfId="36"/>
    <cellStyle name="WŽhrung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CASHFLOW
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4425"/>
          <c:w val="0.936"/>
          <c:h val="0.661"/>
        </c:manualLayout>
      </c:layout>
      <c:barChart>
        <c:barDir val="col"/>
        <c:grouping val="clustered"/>
        <c:varyColors val="0"/>
        <c:ser>
          <c:idx val="1"/>
          <c:order val="0"/>
          <c:tx>
            <c:v>CASHFLOW</c:v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2,4,5,6,8,9,10'!$G$177:$Z$177</c:f>
              <c:numCache/>
            </c:numRef>
          </c:cat>
          <c:val>
            <c:numRef>
              <c:f>'Table 2,4,5,6,8,9,10'!$G$216:$Z$216</c:f>
              <c:numCache/>
            </c:numRef>
          </c:val>
        </c:ser>
        <c:axId val="54976468"/>
        <c:axId val="25026165"/>
      </c:barChart>
      <c:catAx>
        <c:axId val="5497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5026165"/>
        <c:crosses val="autoZero"/>
        <c:auto val="1"/>
        <c:lblOffset val="100"/>
        <c:tickLblSkip val="1"/>
        <c:noMultiLvlLbl val="0"/>
      </c:catAx>
      <c:valAx>
        <c:axId val="2502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CASHFLOW (MILLION EURO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976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/>
              <a:t>NET INCOME/ LOSS
</a:t>
            </a:r>
            <a:r>
              <a:rPr lang="en-US" cap="none" sz="1600" b="1" i="0" u="none" baseline="0"/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7625"/>
          <c:w val="0.93425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tx>
            <c:v>INCOME/ LOSS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'Table 2,4,5,6,8,9,10'!$G$226:$Z$226</c:f>
              <c:numCache/>
            </c:numRef>
          </c:cat>
          <c:val>
            <c:numRef>
              <c:f>'Table 2,4,5,6,8,9,10'!$G$255:$Z$255</c:f>
              <c:numCache/>
            </c:numRef>
          </c:val>
        </c:ser>
        <c:axId val="23908894"/>
        <c:axId val="13853455"/>
      </c:barChart>
      <c:catAx>
        <c:axId val="2390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1625" b="0" i="0" u="none" baseline="0"/>
            </a:pPr>
          </a:p>
        </c:txPr>
        <c:crossAx val="13853455"/>
        <c:crosses val="autoZero"/>
        <c:auto val="1"/>
        <c:lblOffset val="100"/>
        <c:tickLblSkip val="1"/>
        <c:noMultiLvlLbl val="0"/>
      </c:catAx>
      <c:valAx>
        <c:axId val="13853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/>
                  <a:t>INCOME/ LOSS (MILLION 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23908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305</xdr:row>
      <xdr:rowOff>57150</xdr:rowOff>
    </xdr:from>
    <xdr:to>
      <xdr:col>18</xdr:col>
      <xdr:colOff>476250</xdr:colOff>
      <xdr:row>333</xdr:row>
      <xdr:rowOff>85725</xdr:rowOff>
    </xdr:to>
    <xdr:graphicFrame>
      <xdr:nvGraphicFramePr>
        <xdr:cNvPr id="1" name="Chart 2"/>
        <xdr:cNvGraphicFramePr/>
      </xdr:nvGraphicFramePr>
      <xdr:xfrm>
        <a:off x="904875" y="36156900"/>
        <a:ext cx="104679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336</xdr:row>
      <xdr:rowOff>0</xdr:rowOff>
    </xdr:from>
    <xdr:to>
      <xdr:col>19</xdr:col>
      <xdr:colOff>247650</xdr:colOff>
      <xdr:row>364</xdr:row>
      <xdr:rowOff>28575</xdr:rowOff>
    </xdr:to>
    <xdr:graphicFrame>
      <xdr:nvGraphicFramePr>
        <xdr:cNvPr id="2" name="Chart 22"/>
        <xdr:cNvGraphicFramePr/>
      </xdr:nvGraphicFramePr>
      <xdr:xfrm>
        <a:off x="923925" y="42005250"/>
        <a:ext cx="1082992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ic-im\documents\PROJEKTE\mazedonien\xls\sw-macedo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IC-IM\Documents\Data\Nzoia%20Cluster\PHASE%20II\Financial%20Analysis%20Final%20-feb%202\Kakamega-A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IC-IM\Documents\Data\Nzoia%20Cluster\PHASE%20II\Financial%20Analysis%20Final%20-feb%202\ws-final-Kakamega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ST"/>
      <sheetName val="aux"/>
      <sheetName val="TIMING"/>
      <sheetName val="Text-t"/>
      <sheetName val="Text-t (2)"/>
      <sheetName val="finance"/>
      <sheetName val="VOLUME"/>
      <sheetName val="O&amp;M"/>
      <sheetName val="SCHEDULE"/>
      <sheetName val="FIRR"/>
      <sheetName val="AIC- LF"/>
      <sheetName val="AIC- Tr."/>
      <sheetName val="AIC tot"/>
      <sheetName val="TARIFF"/>
    </sheetNames>
    <sheetDataSet>
      <sheetData sheetId="8">
        <row r="55">
          <cell r="N55">
            <v>2005</v>
          </cell>
          <cell r="O55">
            <v>2006</v>
          </cell>
          <cell r="P55">
            <v>2007</v>
          </cell>
          <cell r="Q55">
            <v>2008</v>
          </cell>
          <cell r="R55">
            <v>2009</v>
          </cell>
          <cell r="S55">
            <v>2010</v>
          </cell>
          <cell r="T55">
            <v>2011</v>
          </cell>
          <cell r="U55">
            <v>2012</v>
          </cell>
          <cell r="V55">
            <v>2013</v>
          </cell>
          <cell r="W55">
            <v>2014</v>
          </cell>
          <cell r="X55">
            <v>2015</v>
          </cell>
          <cell r="Y55">
            <v>2016</v>
          </cell>
          <cell r="Z55">
            <v>2017</v>
          </cell>
          <cell r="AA55">
            <v>2018</v>
          </cell>
          <cell r="AB55">
            <v>2019</v>
          </cell>
          <cell r="AC55">
            <v>2020</v>
          </cell>
          <cell r="AD55">
            <v>2021</v>
          </cell>
          <cell r="AE55">
            <v>2022</v>
          </cell>
          <cell r="AF55">
            <v>2023</v>
          </cell>
          <cell r="AG55">
            <v>2024</v>
          </cell>
          <cell r="AH55">
            <v>2025</v>
          </cell>
          <cell r="AI55">
            <v>2026</v>
          </cell>
          <cell r="AJ55">
            <v>2027</v>
          </cell>
          <cell r="AK55">
            <v>2028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,2,3"/>
      <sheetName val="Table 4"/>
      <sheetName val="Table 5,6,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F"/>
      <sheetName val="DIESEL"/>
      <sheetName val="INVEST"/>
      <sheetName val="TIMING"/>
      <sheetName val="Text-t"/>
      <sheetName val="finance"/>
      <sheetName val="VOLUME"/>
      <sheetName val="tariff"/>
      <sheetName val="SCHEDULE"/>
      <sheetName val="O&amp;M"/>
      <sheetName val="FIRR"/>
      <sheetName val="SOCIAL"/>
      <sheetName val="AIC"/>
      <sheetName val="TARIF"/>
      <sheetName val="graph"/>
      <sheetName val="Modu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112"/>
  <sheetViews>
    <sheetView view="pageBreakPreview" zoomScale="60" zoomScaleNormal="75" workbookViewId="0" topLeftCell="A62">
      <selection activeCell="O9" sqref="O9"/>
    </sheetView>
  </sheetViews>
  <sheetFormatPr defaultColWidth="9.796875" defaultRowHeight="12" customHeight="1" outlineLevelRow="1" outlineLevelCol="1"/>
  <cols>
    <col min="1" max="1" width="9.69921875" style="3" customWidth="1"/>
    <col min="2" max="3" width="7.69921875" style="3" customWidth="1"/>
    <col min="4" max="4" width="6.69921875" style="3" customWidth="1"/>
    <col min="5" max="5" width="7.5" style="3" customWidth="1"/>
    <col min="6" max="6" width="5.69921875" style="3" hidden="1" customWidth="1" outlineLevel="1"/>
    <col min="7" max="7" width="5.69921875" style="3" customWidth="1" collapsed="1"/>
    <col min="8" max="8" width="6" style="3" customWidth="1"/>
    <col min="9" max="9" width="6.09765625" style="3" customWidth="1"/>
    <col min="10" max="10" width="5.59765625" style="3" customWidth="1"/>
    <col min="11" max="12" width="5.69921875" style="3" customWidth="1"/>
    <col min="13" max="13" width="5.8984375" style="3" customWidth="1"/>
    <col min="14" max="16" width="5.69921875" style="3" customWidth="1"/>
    <col min="17" max="37" width="6.5" style="3" customWidth="1"/>
    <col min="38" max="223" width="9.69921875" style="3" customWidth="1"/>
    <col min="224" max="16384" width="9.69921875" style="3" customWidth="1"/>
  </cols>
  <sheetData>
    <row r="1" spans="15:16" ht="12" customHeight="1">
      <c r="O1" s="47"/>
      <c r="P1" s="47"/>
    </row>
    <row r="2" spans="2:16" ht="24.75" customHeight="1">
      <c r="B2" s="59" t="s">
        <v>200</v>
      </c>
      <c r="H2" s="6"/>
      <c r="L2" s="6"/>
      <c r="M2" s="130"/>
      <c r="O2" s="47"/>
      <c r="P2" s="47"/>
    </row>
    <row r="3" spans="6:16" ht="12" customHeight="1">
      <c r="F3" s="47"/>
      <c r="G3" s="47"/>
      <c r="J3" s="47"/>
      <c r="K3" s="47"/>
      <c r="N3" s="47"/>
      <c r="O3" s="87"/>
      <c r="P3" s="47"/>
    </row>
    <row r="4" spans="2:16" ht="15" customHeight="1">
      <c r="B4" s="8"/>
      <c r="C4" s="9"/>
      <c r="D4" s="9"/>
      <c r="E4" s="106"/>
      <c r="F4" s="8"/>
      <c r="G4" s="8"/>
      <c r="H4" s="29"/>
      <c r="I4" s="9"/>
      <c r="J4" s="9"/>
      <c r="K4" s="9"/>
      <c r="L4" s="9"/>
      <c r="M4" s="9"/>
      <c r="N4" s="9"/>
      <c r="O4" s="9"/>
      <c r="P4" s="84"/>
    </row>
    <row r="5" spans="2:16" ht="15" customHeight="1">
      <c r="B5" s="35" t="s">
        <v>2</v>
      </c>
      <c r="C5" s="151"/>
      <c r="D5" s="96"/>
      <c r="E5" s="56" t="s">
        <v>0</v>
      </c>
      <c r="F5" s="12">
        <v>2005</v>
      </c>
      <c r="G5" s="12">
        <v>2006</v>
      </c>
      <c r="H5" s="97">
        <v>2007</v>
      </c>
      <c r="I5" s="97">
        <v>2008</v>
      </c>
      <c r="J5" s="97">
        <v>2009</v>
      </c>
      <c r="K5" s="97">
        <v>2010</v>
      </c>
      <c r="L5" s="97">
        <v>2011</v>
      </c>
      <c r="M5" s="97">
        <v>2012</v>
      </c>
      <c r="N5" s="97">
        <v>2013</v>
      </c>
      <c r="O5" s="97">
        <v>2014</v>
      </c>
      <c r="P5" s="134">
        <v>2015</v>
      </c>
    </row>
    <row r="6" spans="2:16" ht="15" customHeight="1">
      <c r="B6" s="91"/>
      <c r="C6" s="117"/>
      <c r="D6" s="117"/>
      <c r="E6" s="166"/>
      <c r="F6" s="236"/>
      <c r="G6" s="236"/>
      <c r="H6" s="101"/>
      <c r="I6" s="101"/>
      <c r="J6" s="101"/>
      <c r="K6" s="101"/>
      <c r="L6" s="101"/>
      <c r="M6" s="101"/>
      <c r="N6" s="101"/>
      <c r="O6" s="101"/>
      <c r="P6" s="237"/>
    </row>
    <row r="7" spans="2:16" ht="15" customHeight="1">
      <c r="B7" s="249" t="s">
        <v>150</v>
      </c>
      <c r="C7" s="1"/>
      <c r="D7" s="1"/>
      <c r="E7" s="55"/>
      <c r="F7" s="20"/>
      <c r="G7" s="20"/>
      <c r="H7" s="1"/>
      <c r="I7" s="1"/>
      <c r="J7" s="1"/>
      <c r="K7" s="1"/>
      <c r="L7" s="1"/>
      <c r="M7" s="1"/>
      <c r="N7" s="1"/>
      <c r="O7" s="1"/>
      <c r="P7" s="68"/>
    </row>
    <row r="8" spans="2:16" ht="15" customHeight="1">
      <c r="B8" s="4" t="s">
        <v>151</v>
      </c>
      <c r="C8" s="47"/>
      <c r="D8" s="47"/>
      <c r="E8" s="50" t="s">
        <v>3</v>
      </c>
      <c r="F8" s="25">
        <v>1</v>
      </c>
      <c r="G8" s="2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160">
        <v>0</v>
      </c>
    </row>
    <row r="9" spans="2:16" ht="15" customHeight="1">
      <c r="B9" s="2" t="s">
        <v>152</v>
      </c>
      <c r="C9" s="47"/>
      <c r="D9" s="47"/>
      <c r="E9" s="50" t="s">
        <v>3</v>
      </c>
      <c r="F9" s="25">
        <v>0</v>
      </c>
      <c r="G9" s="25">
        <v>1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160">
        <v>0</v>
      </c>
    </row>
    <row r="10" spans="2:16" ht="15" customHeight="1">
      <c r="B10" s="2"/>
      <c r="C10" s="47"/>
      <c r="D10" s="47"/>
      <c r="E10" s="58"/>
      <c r="F10" s="230"/>
      <c r="G10" s="230"/>
      <c r="H10" s="98"/>
      <c r="I10" s="98"/>
      <c r="J10" s="98"/>
      <c r="K10" s="98"/>
      <c r="L10" s="98"/>
      <c r="M10" s="98"/>
      <c r="N10" s="98"/>
      <c r="O10" s="98"/>
      <c r="P10" s="104"/>
    </row>
    <row r="11" spans="2:16" ht="15" customHeight="1">
      <c r="B11" s="154" t="s">
        <v>17</v>
      </c>
      <c r="C11" s="47"/>
      <c r="D11" s="47"/>
      <c r="E11" s="58"/>
      <c r="F11" s="51"/>
      <c r="G11" s="51"/>
      <c r="H11" s="52"/>
      <c r="I11" s="52"/>
      <c r="J11" s="52"/>
      <c r="K11" s="52"/>
      <c r="L11" s="52"/>
      <c r="M11" s="52"/>
      <c r="N11" s="52"/>
      <c r="O11" s="52"/>
      <c r="P11" s="53"/>
    </row>
    <row r="12" spans="2:16" ht="15" customHeight="1">
      <c r="B12" s="19"/>
      <c r="C12" s="47"/>
      <c r="D12" s="47"/>
      <c r="E12" s="58"/>
      <c r="F12" s="230"/>
      <c r="G12" s="230"/>
      <c r="H12" s="98"/>
      <c r="I12" s="98"/>
      <c r="J12" s="98"/>
      <c r="K12" s="98"/>
      <c r="L12" s="98"/>
      <c r="M12" s="98"/>
      <c r="N12" s="98"/>
      <c r="O12" s="98"/>
      <c r="P12" s="104"/>
    </row>
    <row r="13" spans="2:16" ht="15" customHeight="1">
      <c r="B13" s="4" t="s">
        <v>12</v>
      </c>
      <c r="C13" s="47"/>
      <c r="D13" s="47"/>
      <c r="E13" s="50" t="s">
        <v>3</v>
      </c>
      <c r="F13" s="25">
        <v>0</v>
      </c>
      <c r="G13" s="277">
        <v>0.2</v>
      </c>
      <c r="H13" s="221">
        <v>0.8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38">
        <v>0</v>
      </c>
    </row>
    <row r="14" spans="2:16" ht="15" customHeight="1">
      <c r="B14" s="4" t="s">
        <v>13</v>
      </c>
      <c r="C14" s="47"/>
      <c r="D14" s="47"/>
      <c r="E14" s="50" t="s">
        <v>3</v>
      </c>
      <c r="F14" s="25">
        <v>0</v>
      </c>
      <c r="G14" s="277">
        <v>0</v>
      </c>
      <c r="H14" s="221">
        <v>1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38">
        <v>0</v>
      </c>
    </row>
    <row r="15" spans="2:16" ht="15" customHeight="1">
      <c r="B15" s="4" t="s">
        <v>154</v>
      </c>
      <c r="C15" s="47"/>
      <c r="D15" s="47"/>
      <c r="E15" s="50" t="s">
        <v>3</v>
      </c>
      <c r="F15" s="25">
        <v>0</v>
      </c>
      <c r="G15" s="277">
        <v>0.4</v>
      </c>
      <c r="H15" s="221">
        <v>0.6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38">
        <v>0</v>
      </c>
    </row>
    <row r="16" spans="2:16" ht="15" customHeight="1">
      <c r="B16" s="10" t="s">
        <v>165</v>
      </c>
      <c r="C16" s="96"/>
      <c r="D16" s="47"/>
      <c r="E16" s="58"/>
      <c r="F16" s="25"/>
      <c r="G16" s="277"/>
      <c r="H16" s="221"/>
      <c r="I16" s="221"/>
      <c r="J16" s="221"/>
      <c r="K16" s="221"/>
      <c r="L16" s="221"/>
      <c r="M16" s="221"/>
      <c r="N16" s="221"/>
      <c r="O16" s="221"/>
      <c r="P16" s="238"/>
    </row>
    <row r="17" spans="2:16" ht="15" customHeight="1">
      <c r="B17" s="4" t="s">
        <v>12</v>
      </c>
      <c r="C17" s="47"/>
      <c r="D17" s="47"/>
      <c r="E17" s="50" t="s">
        <v>3</v>
      </c>
      <c r="F17" s="25">
        <v>0</v>
      </c>
      <c r="G17" s="277">
        <v>0</v>
      </c>
      <c r="H17" s="221">
        <v>0.2</v>
      </c>
      <c r="I17" s="221">
        <v>0.4</v>
      </c>
      <c r="J17" s="221">
        <v>0.35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  <c r="P17" s="238">
        <v>0.05</v>
      </c>
    </row>
    <row r="18" spans="2:16" ht="15" customHeight="1">
      <c r="B18" s="4" t="s">
        <v>13</v>
      </c>
      <c r="C18" s="47"/>
      <c r="D18" s="47"/>
      <c r="E18" s="50" t="s">
        <v>3</v>
      </c>
      <c r="F18" s="25">
        <v>0</v>
      </c>
      <c r="G18" s="277">
        <v>0</v>
      </c>
      <c r="H18" s="221">
        <v>0</v>
      </c>
      <c r="I18" s="221">
        <v>0.3</v>
      </c>
      <c r="J18" s="221">
        <v>0.65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238">
        <v>0.05</v>
      </c>
    </row>
    <row r="19" spans="2:16" ht="15" customHeight="1">
      <c r="B19" s="4" t="s">
        <v>154</v>
      </c>
      <c r="C19" s="47"/>
      <c r="D19" s="47"/>
      <c r="E19" s="50" t="s">
        <v>3</v>
      </c>
      <c r="F19" s="25">
        <v>0</v>
      </c>
      <c r="G19" s="277">
        <v>0</v>
      </c>
      <c r="H19" s="221">
        <v>0.35</v>
      </c>
      <c r="I19" s="221">
        <v>0.35</v>
      </c>
      <c r="J19" s="221">
        <v>0.3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38">
        <v>0</v>
      </c>
    </row>
    <row r="20" spans="2:16" ht="15" customHeight="1" hidden="1" outlineLevel="1">
      <c r="B20" s="19" t="s">
        <v>148</v>
      </c>
      <c r="C20" s="47"/>
      <c r="D20" s="47"/>
      <c r="E20" s="50"/>
      <c r="F20" s="230"/>
      <c r="G20" s="277"/>
      <c r="H20" s="221"/>
      <c r="I20" s="221"/>
      <c r="J20" s="221"/>
      <c r="K20" s="221"/>
      <c r="L20" s="221"/>
      <c r="M20" s="221"/>
      <c r="N20" s="221"/>
      <c r="O20" s="221"/>
      <c r="P20" s="238"/>
    </row>
    <row r="21" spans="2:16" ht="15" customHeight="1" hidden="1" outlineLevel="1">
      <c r="B21" s="4" t="s">
        <v>12</v>
      </c>
      <c r="C21" s="47"/>
      <c r="D21" s="47"/>
      <c r="E21" s="50" t="s">
        <v>3</v>
      </c>
      <c r="F21" s="25">
        <v>0</v>
      </c>
      <c r="G21" s="277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1">
        <v>0</v>
      </c>
      <c r="O21" s="221">
        <v>0</v>
      </c>
      <c r="P21" s="238">
        <v>0</v>
      </c>
    </row>
    <row r="22" spans="2:16" ht="15" customHeight="1" hidden="1" outlineLevel="1">
      <c r="B22" s="4" t="s">
        <v>13</v>
      </c>
      <c r="C22" s="47"/>
      <c r="D22" s="47"/>
      <c r="E22" s="50" t="s">
        <v>3</v>
      </c>
      <c r="F22" s="25">
        <v>0</v>
      </c>
      <c r="G22" s="278">
        <v>0</v>
      </c>
      <c r="H22" s="223">
        <v>0</v>
      </c>
      <c r="I22" s="223">
        <v>0</v>
      </c>
      <c r="J22" s="223">
        <v>0</v>
      </c>
      <c r="K22" s="223">
        <v>0</v>
      </c>
      <c r="L22" s="223">
        <v>0</v>
      </c>
      <c r="M22" s="223">
        <v>0</v>
      </c>
      <c r="N22" s="223">
        <v>0</v>
      </c>
      <c r="O22" s="223">
        <v>0</v>
      </c>
      <c r="P22" s="239">
        <v>0</v>
      </c>
    </row>
    <row r="23" spans="2:16" ht="15" customHeight="1" hidden="1" outlineLevel="1">
      <c r="B23" s="4"/>
      <c r="C23" s="47"/>
      <c r="D23" s="47"/>
      <c r="E23" s="50"/>
      <c r="F23" s="25"/>
      <c r="G23" s="278"/>
      <c r="H23" s="223"/>
      <c r="I23" s="223"/>
      <c r="J23" s="223"/>
      <c r="K23" s="223"/>
      <c r="L23" s="223"/>
      <c r="M23" s="223"/>
      <c r="N23" s="223"/>
      <c r="O23" s="223"/>
      <c r="P23" s="239"/>
    </row>
    <row r="24" spans="2:16" ht="15" customHeight="1" hidden="1" outlineLevel="1">
      <c r="B24" s="19" t="s">
        <v>189</v>
      </c>
      <c r="C24" s="47"/>
      <c r="D24" s="47"/>
      <c r="E24" s="50"/>
      <c r="F24" s="25"/>
      <c r="G24" s="278"/>
      <c r="H24" s="223"/>
      <c r="I24" s="223"/>
      <c r="J24" s="223"/>
      <c r="K24" s="223"/>
      <c r="L24" s="223"/>
      <c r="M24" s="223"/>
      <c r="N24" s="223"/>
      <c r="O24" s="223"/>
      <c r="P24" s="239"/>
    </row>
    <row r="25" spans="2:16" ht="15" customHeight="1" hidden="1" outlineLevel="1">
      <c r="B25" s="4" t="s">
        <v>12</v>
      </c>
      <c r="C25" s="47"/>
      <c r="D25" s="47"/>
      <c r="E25" s="50" t="s">
        <v>3</v>
      </c>
      <c r="F25" s="25">
        <v>0</v>
      </c>
      <c r="G25" s="277">
        <v>0</v>
      </c>
      <c r="H25" s="221">
        <v>0</v>
      </c>
      <c r="I25" s="221">
        <v>0</v>
      </c>
      <c r="J25" s="221">
        <v>0</v>
      </c>
      <c r="K25" s="221">
        <v>0</v>
      </c>
      <c r="L25" s="221">
        <v>0</v>
      </c>
      <c r="M25" s="221">
        <v>0</v>
      </c>
      <c r="N25" s="221">
        <v>0</v>
      </c>
      <c r="O25" s="221">
        <v>0</v>
      </c>
      <c r="P25" s="238">
        <v>0</v>
      </c>
    </row>
    <row r="26" spans="2:16" ht="15" customHeight="1" hidden="1" outlineLevel="1">
      <c r="B26" s="4" t="s">
        <v>13</v>
      </c>
      <c r="C26" s="47"/>
      <c r="D26" s="47"/>
      <c r="E26" s="50" t="s">
        <v>3</v>
      </c>
      <c r="F26" s="25">
        <v>0</v>
      </c>
      <c r="G26" s="278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39">
        <v>0</v>
      </c>
    </row>
    <row r="27" spans="2:16" ht="15" customHeight="1" hidden="1" outlineLevel="1">
      <c r="B27" s="73" t="s">
        <v>149</v>
      </c>
      <c r="C27" s="47"/>
      <c r="D27" s="47"/>
      <c r="E27" s="50" t="s">
        <v>3</v>
      </c>
      <c r="F27" s="25">
        <v>0</v>
      </c>
      <c r="G27" s="277">
        <v>0</v>
      </c>
      <c r="H27" s="221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0</v>
      </c>
      <c r="O27" s="221">
        <v>0</v>
      </c>
      <c r="P27" s="238">
        <v>0</v>
      </c>
    </row>
    <row r="28" spans="2:16" ht="15" customHeight="1" hidden="1" outlineLevel="1">
      <c r="B28" s="67"/>
      <c r="C28" s="47"/>
      <c r="D28" s="47"/>
      <c r="E28" s="50"/>
      <c r="F28" s="230"/>
      <c r="G28" s="277"/>
      <c r="H28" s="221"/>
      <c r="I28" s="221"/>
      <c r="J28" s="221"/>
      <c r="K28" s="221"/>
      <c r="L28" s="221"/>
      <c r="M28" s="221"/>
      <c r="N28" s="221"/>
      <c r="O28" s="221"/>
      <c r="P28" s="238"/>
    </row>
    <row r="29" spans="2:16" ht="15" customHeight="1" hidden="1" outlineLevel="1">
      <c r="B29" s="72" t="s">
        <v>4</v>
      </c>
      <c r="C29" s="47"/>
      <c r="D29" s="47"/>
      <c r="E29" s="58"/>
      <c r="F29" s="230"/>
      <c r="G29" s="277"/>
      <c r="H29" s="221"/>
      <c r="I29" s="221"/>
      <c r="J29" s="221"/>
      <c r="K29" s="221"/>
      <c r="L29" s="221"/>
      <c r="M29" s="221"/>
      <c r="N29" s="221"/>
      <c r="O29" s="221"/>
      <c r="P29" s="238"/>
    </row>
    <row r="30" spans="2:16" ht="15" customHeight="1" hidden="1" outlineLevel="1">
      <c r="B30" s="4" t="s">
        <v>14</v>
      </c>
      <c r="C30" s="47"/>
      <c r="D30" s="47"/>
      <c r="E30" s="50" t="s">
        <v>3</v>
      </c>
      <c r="F30" s="25">
        <v>0</v>
      </c>
      <c r="G30" s="277">
        <v>0</v>
      </c>
      <c r="H30" s="221">
        <v>0</v>
      </c>
      <c r="I30" s="221">
        <v>0</v>
      </c>
      <c r="J30" s="221">
        <v>0</v>
      </c>
      <c r="K30" s="221">
        <v>0</v>
      </c>
      <c r="L30" s="221">
        <v>0</v>
      </c>
      <c r="M30" s="221">
        <v>0</v>
      </c>
      <c r="N30" s="221">
        <v>0</v>
      </c>
      <c r="O30" s="221">
        <v>0</v>
      </c>
      <c r="P30" s="238">
        <v>0</v>
      </c>
    </row>
    <row r="31" spans="2:16" ht="15" customHeight="1" hidden="1" outlineLevel="1">
      <c r="B31" s="4" t="s">
        <v>15</v>
      </c>
      <c r="C31" s="47"/>
      <c r="D31" s="47"/>
      <c r="E31" s="50" t="s">
        <v>3</v>
      </c>
      <c r="F31" s="25">
        <v>0</v>
      </c>
      <c r="G31" s="278">
        <v>0</v>
      </c>
      <c r="H31" s="223">
        <v>0</v>
      </c>
      <c r="I31" s="223">
        <v>0</v>
      </c>
      <c r="J31" s="223">
        <v>0</v>
      </c>
      <c r="K31" s="223">
        <v>0</v>
      </c>
      <c r="L31" s="223">
        <v>0</v>
      </c>
      <c r="M31" s="223">
        <v>0</v>
      </c>
      <c r="N31" s="223">
        <v>0</v>
      </c>
      <c r="O31" s="223">
        <v>0</v>
      </c>
      <c r="P31" s="239">
        <v>0</v>
      </c>
    </row>
    <row r="32" spans="2:16" ht="15" customHeight="1" collapsed="1">
      <c r="B32" s="2"/>
      <c r="C32" s="47"/>
      <c r="D32" s="47"/>
      <c r="E32" s="58"/>
      <c r="F32" s="230"/>
      <c r="G32" s="279"/>
      <c r="H32" s="222"/>
      <c r="I32" s="222"/>
      <c r="J32" s="222"/>
      <c r="K32" s="222"/>
      <c r="L32" s="222"/>
      <c r="M32" s="222"/>
      <c r="N32" s="222"/>
      <c r="O32" s="222"/>
      <c r="P32" s="272"/>
    </row>
    <row r="33" spans="2:16" ht="15" customHeight="1" hidden="1" outlineLevel="1">
      <c r="B33" s="72" t="s">
        <v>7</v>
      </c>
      <c r="C33" s="47"/>
      <c r="D33" s="47"/>
      <c r="E33" s="58" t="s">
        <v>3</v>
      </c>
      <c r="F33" s="25">
        <v>0</v>
      </c>
      <c r="G33" s="277">
        <v>0</v>
      </c>
      <c r="H33" s="221">
        <v>0</v>
      </c>
      <c r="I33" s="221">
        <v>0</v>
      </c>
      <c r="J33" s="221">
        <v>0</v>
      </c>
      <c r="K33" s="221">
        <v>0</v>
      </c>
      <c r="L33" s="221">
        <v>0</v>
      </c>
      <c r="M33" s="221">
        <v>0</v>
      </c>
      <c r="N33" s="221">
        <v>0</v>
      </c>
      <c r="O33" s="221">
        <v>0</v>
      </c>
      <c r="P33" s="238">
        <v>0</v>
      </c>
    </row>
    <row r="34" spans="2:16" ht="15" customHeight="1" hidden="1" outlineLevel="1">
      <c r="B34" s="4"/>
      <c r="C34" s="47"/>
      <c r="D34" s="47"/>
      <c r="E34" s="58"/>
      <c r="F34" s="230"/>
      <c r="G34" s="279"/>
      <c r="H34" s="222"/>
      <c r="I34" s="222"/>
      <c r="J34" s="222"/>
      <c r="K34" s="222"/>
      <c r="L34" s="222"/>
      <c r="M34" s="222"/>
      <c r="N34" s="222"/>
      <c r="O34" s="222"/>
      <c r="P34" s="272"/>
    </row>
    <row r="35" spans="2:16" ht="15" customHeight="1" hidden="1" outlineLevel="1">
      <c r="B35" s="72" t="s">
        <v>8</v>
      </c>
      <c r="C35" s="47"/>
      <c r="D35" s="47"/>
      <c r="E35" s="58" t="s">
        <v>3</v>
      </c>
      <c r="F35" s="25">
        <v>0</v>
      </c>
      <c r="G35" s="277">
        <v>0</v>
      </c>
      <c r="H35" s="221">
        <v>0</v>
      </c>
      <c r="I35" s="221">
        <v>0</v>
      </c>
      <c r="J35" s="221">
        <v>0</v>
      </c>
      <c r="K35" s="221">
        <v>0</v>
      </c>
      <c r="L35" s="221">
        <v>0</v>
      </c>
      <c r="M35" s="221">
        <v>0</v>
      </c>
      <c r="N35" s="221">
        <v>0</v>
      </c>
      <c r="O35" s="221">
        <v>0</v>
      </c>
      <c r="P35" s="238">
        <v>0</v>
      </c>
    </row>
    <row r="36" spans="2:16" ht="15" customHeight="1" hidden="1" outlineLevel="1">
      <c r="B36" s="2"/>
      <c r="C36" s="47"/>
      <c r="D36" s="47"/>
      <c r="E36" s="58"/>
      <c r="F36" s="230"/>
      <c r="G36" s="279"/>
      <c r="H36" s="222"/>
      <c r="I36" s="222"/>
      <c r="J36" s="222"/>
      <c r="K36" s="222"/>
      <c r="L36" s="222"/>
      <c r="M36" s="222"/>
      <c r="N36" s="222"/>
      <c r="O36" s="222"/>
      <c r="P36" s="272"/>
    </row>
    <row r="37" spans="2:16" ht="15" customHeight="1" collapsed="1">
      <c r="B37" s="72" t="s">
        <v>5</v>
      </c>
      <c r="C37" s="47"/>
      <c r="D37" s="47"/>
      <c r="E37" s="50" t="s">
        <v>3</v>
      </c>
      <c r="F37" s="25">
        <v>1</v>
      </c>
      <c r="G37" s="277">
        <v>0</v>
      </c>
      <c r="H37" s="221">
        <v>0</v>
      </c>
      <c r="I37" s="221">
        <v>0</v>
      </c>
      <c r="J37" s="221">
        <v>0</v>
      </c>
      <c r="K37" s="221">
        <v>0</v>
      </c>
      <c r="L37" s="221">
        <v>0</v>
      </c>
      <c r="M37" s="221">
        <v>0</v>
      </c>
      <c r="N37" s="221">
        <v>0</v>
      </c>
      <c r="O37" s="221">
        <v>0</v>
      </c>
      <c r="P37" s="238">
        <v>0</v>
      </c>
    </row>
    <row r="38" spans="2:16" ht="15" customHeight="1">
      <c r="B38" s="86"/>
      <c r="C38" s="41"/>
      <c r="D38" s="41"/>
      <c r="E38" s="188"/>
      <c r="F38" s="89"/>
      <c r="G38" s="280"/>
      <c r="H38" s="271"/>
      <c r="I38" s="271"/>
      <c r="J38" s="271"/>
      <c r="K38" s="271"/>
      <c r="L38" s="271"/>
      <c r="M38" s="271"/>
      <c r="N38" s="271"/>
      <c r="O38" s="271"/>
      <c r="P38" s="262"/>
    </row>
    <row r="39" spans="2:16" ht="15" customHeight="1" hidden="1" outlineLevel="1">
      <c r="B39" s="250" t="s">
        <v>16</v>
      </c>
      <c r="C39" s="41"/>
      <c r="D39" s="41"/>
      <c r="E39" s="75" t="s">
        <v>3</v>
      </c>
      <c r="F39" s="251">
        <v>0</v>
      </c>
      <c r="G39" s="252">
        <v>0</v>
      </c>
      <c r="H39" s="252">
        <v>0</v>
      </c>
      <c r="I39" s="252">
        <v>0</v>
      </c>
      <c r="J39" s="252">
        <v>0</v>
      </c>
      <c r="K39" s="252">
        <v>0</v>
      </c>
      <c r="L39" s="252">
        <v>0</v>
      </c>
      <c r="M39" s="252">
        <v>0</v>
      </c>
      <c r="N39" s="252">
        <v>0</v>
      </c>
      <c r="O39" s="252">
        <v>0</v>
      </c>
      <c r="P39" s="252">
        <v>0</v>
      </c>
    </row>
    <row r="40" spans="2:16" ht="15" customHeight="1" collapsed="1">
      <c r="B40" s="30"/>
      <c r="C40" s="47"/>
      <c r="D40" s="47"/>
      <c r="E40" s="135"/>
      <c r="F40" s="98"/>
      <c r="G40" s="98"/>
      <c r="H40" s="98"/>
      <c r="I40" s="98"/>
      <c r="J40" s="98"/>
      <c r="K40" s="98"/>
      <c r="L40" s="98"/>
      <c r="M40" s="98"/>
      <c r="N40" s="98"/>
      <c r="O40" s="47"/>
      <c r="P40" s="95"/>
    </row>
    <row r="41" spans="2:16" ht="12.7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2:22" ht="19.5" customHeight="1">
      <c r="B42" s="59" t="s">
        <v>201</v>
      </c>
      <c r="F42" s="6"/>
      <c r="G42"/>
      <c r="H42" s="6"/>
      <c r="J42" s="7" t="s">
        <v>147</v>
      </c>
      <c r="K42" s="6"/>
      <c r="L42" s="232"/>
      <c r="M42" s="7"/>
      <c r="N42" s="96" t="s">
        <v>163</v>
      </c>
      <c r="Q42"/>
      <c r="R42"/>
      <c r="S42"/>
      <c r="T42"/>
      <c r="U42"/>
      <c r="V42"/>
    </row>
    <row r="43" spans="6:22" ht="4.5" customHeight="1">
      <c r="F43" s="47"/>
      <c r="O43" s="47"/>
      <c r="P43" s="47"/>
      <c r="Q43"/>
      <c r="R43"/>
      <c r="S43"/>
      <c r="T43"/>
      <c r="U43"/>
      <c r="V43"/>
    </row>
    <row r="44" spans="2:22" ht="4.5" customHeight="1">
      <c r="B44" s="8"/>
      <c r="C44" s="9"/>
      <c r="D44" s="9"/>
      <c r="E44" s="106"/>
      <c r="F44" s="8"/>
      <c r="G44" s="8"/>
      <c r="H44" s="9"/>
      <c r="I44" s="9"/>
      <c r="J44" s="9"/>
      <c r="K44" s="9"/>
      <c r="L44" s="9"/>
      <c r="M44" s="9"/>
      <c r="N44" s="9"/>
      <c r="O44" s="9"/>
      <c r="P44" s="84"/>
      <c r="Q44"/>
      <c r="R44"/>
      <c r="S44"/>
      <c r="T44"/>
      <c r="U44"/>
      <c r="V44"/>
    </row>
    <row r="45" spans="2:22" ht="15" customHeight="1">
      <c r="B45" s="10"/>
      <c r="C45" s="96"/>
      <c r="D45" s="96"/>
      <c r="E45" s="267"/>
      <c r="F45" s="83"/>
      <c r="G45" s="83"/>
      <c r="H45" s="152"/>
      <c r="I45" s="151"/>
      <c r="J45" s="151"/>
      <c r="K45" s="234"/>
      <c r="L45" s="151"/>
      <c r="M45" s="151"/>
      <c r="N45" s="151"/>
      <c r="O45" s="151"/>
      <c r="P45" s="153"/>
      <c r="Q45"/>
      <c r="R45"/>
      <c r="S45"/>
      <c r="T45"/>
      <c r="U45"/>
      <c r="V45"/>
    </row>
    <row r="46" spans="2:22" ht="15" customHeight="1">
      <c r="B46" s="35" t="s">
        <v>2</v>
      </c>
      <c r="C46" s="36"/>
      <c r="D46" s="36"/>
      <c r="E46" s="56" t="s">
        <v>164</v>
      </c>
      <c r="F46" s="12">
        <v>2005</v>
      </c>
      <c r="G46" s="12">
        <v>2006</v>
      </c>
      <c r="H46" s="97">
        <v>2007</v>
      </c>
      <c r="I46" s="97">
        <v>2008</v>
      </c>
      <c r="J46" s="97">
        <v>2009</v>
      </c>
      <c r="K46" s="97">
        <v>2010</v>
      </c>
      <c r="L46" s="97">
        <v>2011</v>
      </c>
      <c r="M46" s="97">
        <v>2012</v>
      </c>
      <c r="N46" s="97">
        <v>2013</v>
      </c>
      <c r="O46" s="97">
        <v>2014</v>
      </c>
      <c r="P46" s="134">
        <v>2015</v>
      </c>
      <c r="Q46"/>
      <c r="R46"/>
      <c r="S46"/>
      <c r="T46"/>
      <c r="U46"/>
      <c r="V46"/>
    </row>
    <row r="47" spans="2:22" ht="4.5" customHeight="1">
      <c r="B47" s="91"/>
      <c r="C47" s="117"/>
      <c r="D47" s="117"/>
      <c r="E47" s="158"/>
      <c r="F47" s="235"/>
      <c r="G47" s="235"/>
      <c r="H47" s="167"/>
      <c r="I47" s="167"/>
      <c r="J47" s="167"/>
      <c r="K47" s="167"/>
      <c r="L47" s="167"/>
      <c r="M47" s="167"/>
      <c r="N47" s="167"/>
      <c r="O47" s="167"/>
      <c r="P47" s="247"/>
      <c r="Q47"/>
      <c r="R47"/>
      <c r="S47"/>
      <c r="T47"/>
      <c r="U47"/>
      <c r="V47"/>
    </row>
    <row r="48" spans="2:22" ht="4.5" customHeight="1">
      <c r="B48" s="19"/>
      <c r="C48" s="1"/>
      <c r="D48" s="1"/>
      <c r="E48" s="266"/>
      <c r="F48" s="8"/>
      <c r="G48" s="8"/>
      <c r="H48" s="9"/>
      <c r="I48" s="9"/>
      <c r="J48" s="9"/>
      <c r="K48" s="9"/>
      <c r="L48" s="9"/>
      <c r="M48" s="9"/>
      <c r="N48" s="9"/>
      <c r="O48" s="9"/>
      <c r="P48" s="84"/>
      <c r="Q48"/>
      <c r="R48"/>
      <c r="S48"/>
      <c r="T48"/>
      <c r="U48"/>
      <c r="V48"/>
    </row>
    <row r="49" spans="2:22" ht="15" customHeight="1">
      <c r="B49" s="154" t="s">
        <v>150</v>
      </c>
      <c r="C49" s="30"/>
      <c r="D49" s="30"/>
      <c r="E49" s="105"/>
      <c r="F49" s="96"/>
      <c r="G49" s="10"/>
      <c r="H49" s="96"/>
      <c r="I49" s="96"/>
      <c r="J49" s="96"/>
      <c r="K49" s="96"/>
      <c r="L49" s="96"/>
      <c r="M49" s="96"/>
      <c r="N49" s="96"/>
      <c r="O49" s="96"/>
      <c r="P49" s="273"/>
      <c r="Q49"/>
      <c r="R49"/>
      <c r="S49"/>
      <c r="T49"/>
      <c r="U49"/>
      <c r="V49"/>
    </row>
    <row r="50" spans="2:32" ht="15" customHeight="1">
      <c r="B50" s="4" t="s">
        <v>151</v>
      </c>
      <c r="E50" s="240">
        <v>0.015</v>
      </c>
      <c r="F50" s="66">
        <v>0.015</v>
      </c>
      <c r="G50" s="121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81">
        <v>0</v>
      </c>
      <c r="Q50"/>
      <c r="R50"/>
      <c r="S50"/>
      <c r="T50"/>
      <c r="U50"/>
      <c r="V50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2:32" ht="15" customHeight="1">
      <c r="B51" s="2" t="s">
        <v>152</v>
      </c>
      <c r="E51" s="240">
        <v>0.02</v>
      </c>
      <c r="F51" s="66">
        <v>0</v>
      </c>
      <c r="G51" s="121">
        <v>0.02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81">
        <v>0</v>
      </c>
      <c r="Q51"/>
      <c r="R51"/>
      <c r="S51"/>
      <c r="T51"/>
      <c r="U51"/>
      <c r="V51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2:32" ht="15" customHeight="1" hidden="1" outlineLevel="1">
      <c r="B52" s="2"/>
      <c r="E52" s="240">
        <v>0</v>
      </c>
      <c r="F52" s="121">
        <v>0</v>
      </c>
      <c r="G52" s="121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81">
        <v>0</v>
      </c>
      <c r="Q52"/>
      <c r="R52"/>
      <c r="S52"/>
      <c r="T52"/>
      <c r="U52"/>
      <c r="V52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2:32" ht="15" customHeight="1" collapsed="1">
      <c r="B53" s="2"/>
      <c r="C53" s="3" t="s">
        <v>18</v>
      </c>
      <c r="E53" s="240">
        <v>0.035</v>
      </c>
      <c r="F53" s="121">
        <v>0.015</v>
      </c>
      <c r="G53" s="121">
        <v>0.02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81">
        <v>0</v>
      </c>
      <c r="Q53"/>
      <c r="R53"/>
      <c r="S53"/>
      <c r="T53"/>
      <c r="U53"/>
      <c r="V53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2:32" ht="15" customHeight="1" hidden="1" outlineLevel="1">
      <c r="B54" s="154" t="s">
        <v>153</v>
      </c>
      <c r="E54" s="240"/>
      <c r="F54" s="121"/>
      <c r="G54" s="121"/>
      <c r="H54" s="66"/>
      <c r="I54" s="66"/>
      <c r="J54" s="66"/>
      <c r="K54" s="66"/>
      <c r="L54" s="66"/>
      <c r="M54" s="66"/>
      <c r="N54" s="66"/>
      <c r="O54" s="66"/>
      <c r="P54" s="81"/>
      <c r="Q54"/>
      <c r="R54"/>
      <c r="S54"/>
      <c r="T54"/>
      <c r="U54"/>
      <c r="V54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2:32" ht="15" customHeight="1" hidden="1" outlineLevel="1">
      <c r="B55" s="4" t="s">
        <v>12</v>
      </c>
      <c r="E55" s="240">
        <v>0</v>
      </c>
      <c r="F55" s="121">
        <v>0</v>
      </c>
      <c r="G55" s="121">
        <v>3.68278665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81">
        <v>0</v>
      </c>
      <c r="Q55"/>
      <c r="R55"/>
      <c r="S55"/>
      <c r="T55"/>
      <c r="U55"/>
      <c r="V55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2:32" ht="15" customHeight="1" hidden="1" outlineLevel="1">
      <c r="B56" s="4" t="s">
        <v>13</v>
      </c>
      <c r="E56" s="240">
        <v>0</v>
      </c>
      <c r="F56" s="121">
        <v>0</v>
      </c>
      <c r="G56" s="121">
        <v>0.9214063500000002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81">
        <v>0</v>
      </c>
      <c r="Q56"/>
      <c r="R56"/>
      <c r="S56"/>
      <c r="T56"/>
      <c r="U56"/>
      <c r="V56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2:32" ht="15" customHeight="1" hidden="1" outlineLevel="1">
      <c r="B57" s="4" t="s">
        <v>154</v>
      </c>
      <c r="E57" s="240">
        <v>0</v>
      </c>
      <c r="F57" s="121">
        <v>0</v>
      </c>
      <c r="G57" s="121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81">
        <v>0</v>
      </c>
      <c r="Q57"/>
      <c r="R57"/>
      <c r="S57"/>
      <c r="T57"/>
      <c r="U57"/>
      <c r="V57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ht="15" customHeight="1" hidden="1" outlineLevel="1">
      <c r="A58" s="157"/>
      <c r="B58" s="2"/>
      <c r="C58" s="3" t="s">
        <v>18</v>
      </c>
      <c r="E58" s="240">
        <v>0</v>
      </c>
      <c r="F58" s="66">
        <v>0</v>
      </c>
      <c r="G58" s="121">
        <v>4.604193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81">
        <v>0</v>
      </c>
      <c r="Q58"/>
      <c r="R58"/>
      <c r="S58"/>
      <c r="T58"/>
      <c r="U58"/>
      <c r="V5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ht="15" customHeight="1" collapsed="1">
      <c r="A59" s="157"/>
      <c r="B59" s="154" t="s">
        <v>11</v>
      </c>
      <c r="E59" s="240"/>
      <c r="F59" s="121"/>
      <c r="G59" s="121"/>
      <c r="H59" s="66"/>
      <c r="I59" s="66"/>
      <c r="J59" s="66"/>
      <c r="K59" s="66"/>
      <c r="L59" s="66"/>
      <c r="M59" s="66"/>
      <c r="N59" s="66"/>
      <c r="O59" s="66"/>
      <c r="P59" s="81"/>
      <c r="Q59"/>
      <c r="R59"/>
      <c r="S59"/>
      <c r="T59"/>
      <c r="U59"/>
      <c r="V59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ht="15" customHeight="1" hidden="1" outlineLevel="1">
      <c r="A60" s="157"/>
      <c r="B60" s="19"/>
      <c r="E60" s="240"/>
      <c r="F60" s="121"/>
      <c r="G60" s="121"/>
      <c r="H60" s="66"/>
      <c r="I60" s="66"/>
      <c r="J60" s="66"/>
      <c r="K60" s="66"/>
      <c r="L60" s="66"/>
      <c r="M60" s="66"/>
      <c r="N60" s="66"/>
      <c r="O60" s="66"/>
      <c r="P60" s="81"/>
      <c r="Q60"/>
      <c r="R60"/>
      <c r="S60"/>
      <c r="T60"/>
      <c r="U60"/>
      <c r="V60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ht="15" customHeight="1" collapsed="1">
      <c r="A61" s="157"/>
      <c r="B61" s="4" t="s">
        <v>12</v>
      </c>
      <c r="E61" s="240">
        <v>1.19676645</v>
      </c>
      <c r="F61" s="121">
        <v>0</v>
      </c>
      <c r="G61" s="121">
        <v>0.23935329</v>
      </c>
      <c r="H61" s="66">
        <v>0.95741316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81">
        <v>0</v>
      </c>
      <c r="Q61"/>
      <c r="R61"/>
      <c r="S61"/>
      <c r="T61"/>
      <c r="U61"/>
      <c r="V61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2:32" ht="15" customHeight="1">
      <c r="B62" s="4" t="s">
        <v>13</v>
      </c>
      <c r="E62" s="240">
        <v>2.26224555</v>
      </c>
      <c r="F62" s="121">
        <v>0</v>
      </c>
      <c r="G62" s="121">
        <v>0</v>
      </c>
      <c r="H62" s="66">
        <v>2.26224555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81">
        <v>0</v>
      </c>
      <c r="Q62"/>
      <c r="R62"/>
      <c r="S62"/>
      <c r="T62"/>
      <c r="U62"/>
      <c r="V62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2:32" ht="15" customHeight="1">
      <c r="B63" s="4" t="s">
        <v>154</v>
      </c>
      <c r="E63" s="240">
        <v>0.274091</v>
      </c>
      <c r="F63" s="121">
        <v>0</v>
      </c>
      <c r="G63" s="121">
        <v>0.1096364</v>
      </c>
      <c r="H63" s="66">
        <v>0.16445459999999998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81">
        <v>0</v>
      </c>
      <c r="Q63"/>
      <c r="R63"/>
      <c r="S63"/>
      <c r="T63"/>
      <c r="U63"/>
      <c r="V63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2:32" ht="15" customHeight="1">
      <c r="B64" s="2"/>
      <c r="C64" s="3" t="s">
        <v>18</v>
      </c>
      <c r="E64" s="240">
        <v>3.733103</v>
      </c>
      <c r="F64" s="121">
        <v>0</v>
      </c>
      <c r="G64" s="121">
        <v>0.34898969</v>
      </c>
      <c r="H64" s="66">
        <v>3.38411331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81">
        <v>0</v>
      </c>
      <c r="Q64"/>
      <c r="R64"/>
      <c r="S64"/>
      <c r="T64"/>
      <c r="U64"/>
      <c r="V64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2:32" ht="15" customHeight="1">
      <c r="B65" s="19" t="s">
        <v>165</v>
      </c>
      <c r="E65" s="240"/>
      <c r="F65" s="121"/>
      <c r="G65" s="121"/>
      <c r="H65" s="66"/>
      <c r="I65" s="66"/>
      <c r="J65" s="66"/>
      <c r="K65" s="66"/>
      <c r="L65" s="66"/>
      <c r="M65" s="66"/>
      <c r="N65" s="66"/>
      <c r="O65" s="66"/>
      <c r="P65" s="81"/>
      <c r="Q65"/>
      <c r="R65"/>
      <c r="S65"/>
      <c r="T65"/>
      <c r="U65"/>
      <c r="V65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2:32" ht="15" customHeight="1">
      <c r="B66" s="4" t="s">
        <v>12</v>
      </c>
      <c r="E66" s="240">
        <v>14.689805699999999</v>
      </c>
      <c r="F66" s="121">
        <v>0</v>
      </c>
      <c r="G66" s="121">
        <v>0</v>
      </c>
      <c r="H66" s="66">
        <v>2.93796114</v>
      </c>
      <c r="I66" s="66">
        <v>5.87592228</v>
      </c>
      <c r="J66" s="66">
        <v>5.141431995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81">
        <v>0.734490285</v>
      </c>
      <c r="Q66"/>
      <c r="R66"/>
      <c r="S66"/>
      <c r="T66"/>
      <c r="U66"/>
      <c r="V66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2:32" ht="15" customHeight="1">
      <c r="B67" s="4" t="s">
        <v>13</v>
      </c>
      <c r="E67" s="240">
        <v>4.5453633</v>
      </c>
      <c r="F67" s="121">
        <v>0</v>
      </c>
      <c r="G67" s="121">
        <v>0</v>
      </c>
      <c r="H67" s="66">
        <v>0</v>
      </c>
      <c r="I67" s="66">
        <v>1.36360899</v>
      </c>
      <c r="J67" s="66">
        <v>2.954486145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81">
        <v>0.22726816500000002</v>
      </c>
      <c r="Q67"/>
      <c r="R67"/>
      <c r="S67"/>
      <c r="T67"/>
      <c r="U67"/>
      <c r="V67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2:32" ht="15" customHeight="1">
      <c r="B68" s="4" t="s">
        <v>154</v>
      </c>
      <c r="E68" s="240">
        <v>0</v>
      </c>
      <c r="F68" s="121">
        <v>0</v>
      </c>
      <c r="G68" s="121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81">
        <v>0</v>
      </c>
      <c r="Q68"/>
      <c r="R68"/>
      <c r="S68"/>
      <c r="T68"/>
      <c r="U68"/>
      <c r="V6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2:32" ht="15" customHeight="1">
      <c r="B69" s="19"/>
      <c r="C69" s="3" t="s">
        <v>18</v>
      </c>
      <c r="E69" s="240">
        <v>19.235169000000003</v>
      </c>
      <c r="F69" s="121">
        <v>0</v>
      </c>
      <c r="G69" s="121">
        <v>0</v>
      </c>
      <c r="H69" s="66">
        <v>2.93796114</v>
      </c>
      <c r="I69" s="66">
        <v>7.2395312700000005</v>
      </c>
      <c r="J69" s="66">
        <v>8.09591814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81">
        <v>0.96175845</v>
      </c>
      <c r="Q69"/>
      <c r="R69"/>
      <c r="S69"/>
      <c r="T69"/>
      <c r="U69"/>
      <c r="V69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2:32" ht="15" customHeight="1" hidden="1" outlineLevel="1">
      <c r="B70" s="72" t="s">
        <v>155</v>
      </c>
      <c r="E70" s="240"/>
      <c r="F70" s="121"/>
      <c r="G70" s="121"/>
      <c r="H70" s="66"/>
      <c r="I70" s="66"/>
      <c r="J70" s="66"/>
      <c r="K70" s="66"/>
      <c r="L70" s="66"/>
      <c r="M70" s="66"/>
      <c r="N70" s="66"/>
      <c r="O70" s="66"/>
      <c r="P70" s="81"/>
      <c r="Q70"/>
      <c r="R70"/>
      <c r="S70"/>
      <c r="T70"/>
      <c r="U70"/>
      <c r="V70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2:32" ht="15" customHeight="1" hidden="1" outlineLevel="1">
      <c r="B71" s="4" t="s">
        <v>12</v>
      </c>
      <c r="E71" s="240">
        <v>0</v>
      </c>
      <c r="F71" s="121">
        <v>0</v>
      </c>
      <c r="G71" s="121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81">
        <v>0</v>
      </c>
      <c r="Q71"/>
      <c r="R71"/>
      <c r="S71"/>
      <c r="T71"/>
      <c r="U71"/>
      <c r="V71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2:32" ht="15" customHeight="1" hidden="1" outlineLevel="1">
      <c r="B72" s="4" t="s">
        <v>13</v>
      </c>
      <c r="E72" s="240">
        <v>0</v>
      </c>
      <c r="F72" s="121">
        <v>0</v>
      </c>
      <c r="G72" s="121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81">
        <v>0</v>
      </c>
      <c r="Q72"/>
      <c r="R72"/>
      <c r="S72"/>
      <c r="T72"/>
      <c r="U72"/>
      <c r="V72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2:32" ht="15" customHeight="1" hidden="1" outlineLevel="1">
      <c r="B73" s="19"/>
      <c r="C73" s="3" t="s">
        <v>18</v>
      </c>
      <c r="E73" s="240">
        <v>0</v>
      </c>
      <c r="F73" s="121">
        <v>0</v>
      </c>
      <c r="G73" s="121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81">
        <v>0</v>
      </c>
      <c r="Q73"/>
      <c r="R73"/>
      <c r="S73"/>
      <c r="T73"/>
      <c r="U73"/>
      <c r="V73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2:32" ht="15" customHeight="1" hidden="1" outlineLevel="1">
      <c r="B74" s="72" t="s">
        <v>6</v>
      </c>
      <c r="E74" s="240"/>
      <c r="F74" s="121"/>
      <c r="G74" s="121"/>
      <c r="H74" s="66"/>
      <c r="I74" s="66"/>
      <c r="J74" s="66"/>
      <c r="K74" s="66"/>
      <c r="L74" s="66"/>
      <c r="M74" s="66"/>
      <c r="N74" s="66"/>
      <c r="O74" s="66"/>
      <c r="P74" s="81"/>
      <c r="Q74"/>
      <c r="R74"/>
      <c r="S74"/>
      <c r="T74"/>
      <c r="U74"/>
      <c r="V74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2:32" ht="15" customHeight="1" hidden="1" outlineLevel="1">
      <c r="B75" s="4" t="s">
        <v>14</v>
      </c>
      <c r="E75" s="240">
        <v>0</v>
      </c>
      <c r="F75" s="121">
        <v>0</v>
      </c>
      <c r="G75" s="121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81">
        <v>0</v>
      </c>
      <c r="Q75"/>
      <c r="R75"/>
      <c r="S75"/>
      <c r="T75"/>
      <c r="U75"/>
      <c r="V75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2:32" ht="15" customHeight="1" hidden="1" outlineLevel="1">
      <c r="B76" s="4" t="s">
        <v>15</v>
      </c>
      <c r="E76" s="240">
        <v>0</v>
      </c>
      <c r="F76" s="121">
        <v>0</v>
      </c>
      <c r="G76" s="121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81">
        <v>0</v>
      </c>
      <c r="Q76"/>
      <c r="R76"/>
      <c r="S76"/>
      <c r="T76"/>
      <c r="U76"/>
      <c r="V76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2:32" ht="15" customHeight="1" hidden="1" outlineLevel="1">
      <c r="B77" s="2"/>
      <c r="C77" s="3" t="s">
        <v>18</v>
      </c>
      <c r="E77" s="240">
        <v>0</v>
      </c>
      <c r="F77" s="121">
        <v>0</v>
      </c>
      <c r="G77" s="121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81">
        <v>0</v>
      </c>
      <c r="Q77"/>
      <c r="R77"/>
      <c r="S77"/>
      <c r="T77"/>
      <c r="U77"/>
      <c r="V77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2:32" ht="15" customHeight="1" hidden="1" outlineLevel="1">
      <c r="B78" s="72" t="s">
        <v>7</v>
      </c>
      <c r="E78" s="268"/>
      <c r="F78" s="263"/>
      <c r="G78" s="263"/>
      <c r="H78" s="261"/>
      <c r="I78" s="261"/>
      <c r="J78" s="261"/>
      <c r="K78" s="261"/>
      <c r="L78" s="261"/>
      <c r="M78" s="261"/>
      <c r="N78" s="261"/>
      <c r="O78" s="261"/>
      <c r="P78" s="274"/>
      <c r="Q78"/>
      <c r="R78"/>
      <c r="S78"/>
      <c r="T78"/>
      <c r="U78"/>
      <c r="V7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2:32" ht="15" customHeight="1" hidden="1" outlineLevel="1">
      <c r="B79" s="4" t="s">
        <v>12</v>
      </c>
      <c r="E79" s="240">
        <v>0</v>
      </c>
      <c r="F79" s="121">
        <v>0</v>
      </c>
      <c r="G79" s="121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81">
        <v>0</v>
      </c>
      <c r="Q79"/>
      <c r="R79"/>
      <c r="S79"/>
      <c r="T79"/>
      <c r="U79"/>
      <c r="V79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2:32" ht="15" customHeight="1" hidden="1" outlineLevel="1">
      <c r="B80" s="4" t="s">
        <v>13</v>
      </c>
      <c r="E80" s="240">
        <v>0</v>
      </c>
      <c r="F80" s="121">
        <v>0</v>
      </c>
      <c r="G80" s="121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81">
        <v>0</v>
      </c>
      <c r="Q80"/>
      <c r="R80"/>
      <c r="S80"/>
      <c r="T80"/>
      <c r="U80"/>
      <c r="V80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2:32" ht="15" customHeight="1" hidden="1" outlineLevel="1">
      <c r="B81" s="2"/>
      <c r="C81" s="3" t="s">
        <v>18</v>
      </c>
      <c r="E81" s="240">
        <v>0</v>
      </c>
      <c r="F81" s="121">
        <v>0</v>
      </c>
      <c r="G81" s="121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81">
        <v>0</v>
      </c>
      <c r="Q81"/>
      <c r="R81"/>
      <c r="S81"/>
      <c r="T81"/>
      <c r="U81"/>
      <c r="V81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2:32" ht="15" customHeight="1" hidden="1" outlineLevel="1">
      <c r="B82" s="2"/>
      <c r="E82" s="240"/>
      <c r="F82" s="121"/>
      <c r="G82" s="121"/>
      <c r="H82" s="66"/>
      <c r="I82" s="66"/>
      <c r="J82" s="66"/>
      <c r="K82" s="66"/>
      <c r="L82" s="66"/>
      <c r="M82" s="66"/>
      <c r="N82" s="66"/>
      <c r="O82" s="66"/>
      <c r="P82" s="81"/>
      <c r="Q82"/>
      <c r="R82"/>
      <c r="S82"/>
      <c r="T82"/>
      <c r="U82"/>
      <c r="V82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2:32" ht="15" customHeight="1" collapsed="1">
      <c r="B83" s="72" t="s">
        <v>8</v>
      </c>
      <c r="E83" s="240">
        <v>0</v>
      </c>
      <c r="F83" s="121">
        <v>0</v>
      </c>
      <c r="G83" s="121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81">
        <v>0</v>
      </c>
      <c r="Q83"/>
      <c r="R83"/>
      <c r="S83"/>
      <c r="T83"/>
      <c r="U83"/>
      <c r="V83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2:32" ht="4.5" customHeight="1">
      <c r="B84" s="2"/>
      <c r="E84" s="240"/>
      <c r="F84" s="121"/>
      <c r="G84" s="121"/>
      <c r="H84" s="66"/>
      <c r="I84" s="66"/>
      <c r="J84" s="66"/>
      <c r="K84" s="66"/>
      <c r="L84" s="66"/>
      <c r="M84" s="66"/>
      <c r="N84" s="66"/>
      <c r="O84" s="66"/>
      <c r="P84" s="81"/>
      <c r="Q84"/>
      <c r="R84"/>
      <c r="S84"/>
      <c r="T84"/>
      <c r="U84"/>
      <c r="V84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2:32" ht="15" customHeight="1">
      <c r="B85" s="72" t="s">
        <v>19</v>
      </c>
      <c r="E85" s="240">
        <v>23.003272000000003</v>
      </c>
      <c r="F85" s="121">
        <v>0.015</v>
      </c>
      <c r="G85" s="121">
        <v>0.36898969000000004</v>
      </c>
      <c r="H85" s="66">
        <v>6.322074450000001</v>
      </c>
      <c r="I85" s="66">
        <v>7.2395312700000005</v>
      </c>
      <c r="J85" s="66">
        <v>8.09591814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81">
        <v>0.96175845</v>
      </c>
      <c r="Q85"/>
      <c r="R85"/>
      <c r="S85"/>
      <c r="T85"/>
      <c r="U85"/>
      <c r="V85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2:32" ht="4.5" customHeight="1">
      <c r="B86" s="2"/>
      <c r="E86" s="240"/>
      <c r="F86" s="121"/>
      <c r="G86" s="121"/>
      <c r="H86" s="66"/>
      <c r="I86" s="66"/>
      <c r="J86" s="66"/>
      <c r="K86" s="66"/>
      <c r="L86" s="66"/>
      <c r="M86" s="66"/>
      <c r="N86" s="66"/>
      <c r="O86" s="66"/>
      <c r="P86" s="81"/>
      <c r="Q86"/>
      <c r="R86"/>
      <c r="S86"/>
      <c r="T86"/>
      <c r="U86"/>
      <c r="V86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2:32" ht="15" customHeight="1">
      <c r="B87" s="19" t="s">
        <v>9</v>
      </c>
      <c r="E87" s="240">
        <v>0</v>
      </c>
      <c r="F87" s="121">
        <v>0</v>
      </c>
      <c r="G87" s="121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81">
        <v>0</v>
      </c>
      <c r="Q87"/>
      <c r="R87"/>
      <c r="S87"/>
      <c r="T87"/>
      <c r="U87"/>
      <c r="V87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ht="4.5" customHeight="1">
      <c r="A88" s="107"/>
      <c r="B88" s="2"/>
      <c r="E88" s="240"/>
      <c r="F88" s="121"/>
      <c r="G88" s="121"/>
      <c r="H88" s="66"/>
      <c r="I88" s="66"/>
      <c r="J88" s="66"/>
      <c r="K88" s="66"/>
      <c r="L88" s="66"/>
      <c r="M88" s="66"/>
      <c r="N88" s="66"/>
      <c r="O88" s="66"/>
      <c r="P88" s="81"/>
      <c r="Q88"/>
      <c r="R88"/>
      <c r="S88"/>
      <c r="T88"/>
      <c r="U88"/>
      <c r="V8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2:32" ht="15" customHeight="1">
      <c r="B89" s="73" t="s">
        <v>186</v>
      </c>
      <c r="E89" s="240">
        <v>2.06714448</v>
      </c>
      <c r="F89" s="121">
        <v>0</v>
      </c>
      <c r="G89" s="121">
        <v>0.0314090721</v>
      </c>
      <c r="H89" s="66">
        <v>0.5689867005</v>
      </c>
      <c r="I89" s="66">
        <v>0.6515578143</v>
      </c>
      <c r="J89" s="66">
        <v>0.7286326326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81">
        <v>0.0865582605</v>
      </c>
      <c r="Q89"/>
      <c r="R89"/>
      <c r="S89"/>
      <c r="T89"/>
      <c r="U89"/>
      <c r="V89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2:32" ht="4.5" customHeight="1">
      <c r="B90" s="73"/>
      <c r="E90" s="240"/>
      <c r="F90" s="121"/>
      <c r="G90" s="121"/>
      <c r="H90" s="66"/>
      <c r="I90" s="66"/>
      <c r="J90" s="66"/>
      <c r="K90" s="66"/>
      <c r="L90" s="66"/>
      <c r="M90" s="66"/>
      <c r="N90" s="66"/>
      <c r="O90" s="66"/>
      <c r="P90" s="81"/>
      <c r="Q90"/>
      <c r="R90"/>
      <c r="S90"/>
      <c r="T90"/>
      <c r="U90"/>
      <c r="V90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2:32" ht="15" customHeight="1">
      <c r="B91" s="73" t="s">
        <v>20</v>
      </c>
      <c r="E91" s="240">
        <v>25.070416480000002</v>
      </c>
      <c r="F91" s="121">
        <v>0.015</v>
      </c>
      <c r="G91" s="121">
        <v>0.4003987621</v>
      </c>
      <c r="H91" s="66">
        <v>6.891061150500001</v>
      </c>
      <c r="I91" s="66">
        <v>7.891089084300001</v>
      </c>
      <c r="J91" s="66">
        <v>8.8245507726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81">
        <v>1.0483167105</v>
      </c>
      <c r="Q91"/>
      <c r="R91"/>
      <c r="S91"/>
      <c r="T91"/>
      <c r="U91"/>
      <c r="V91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2:32" ht="4.5" customHeight="1">
      <c r="B92" s="73"/>
      <c r="E92" s="240"/>
      <c r="F92" s="121"/>
      <c r="G92" s="121"/>
      <c r="H92" s="66"/>
      <c r="I92" s="66"/>
      <c r="J92" s="66"/>
      <c r="K92" s="66"/>
      <c r="L92" s="66"/>
      <c r="M92" s="66"/>
      <c r="N92" s="66"/>
      <c r="O92" s="66"/>
      <c r="P92" s="81"/>
      <c r="Q92"/>
      <c r="R92"/>
      <c r="S92"/>
      <c r="T92"/>
      <c r="U92"/>
      <c r="V92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2:32" ht="15" customHeight="1">
      <c r="B93" s="73" t="s">
        <v>45</v>
      </c>
      <c r="E93" s="240">
        <v>1.7226204</v>
      </c>
      <c r="F93" s="121">
        <v>0</v>
      </c>
      <c r="G93" s="121">
        <v>0.02617422675</v>
      </c>
      <c r="H93" s="66">
        <v>0.47415558375</v>
      </c>
      <c r="I93" s="66">
        <v>0.54296484525</v>
      </c>
      <c r="J93" s="66">
        <v>0.6071938605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81">
        <v>0.07213188374999999</v>
      </c>
      <c r="Q93"/>
      <c r="R93"/>
      <c r="S93"/>
      <c r="T93"/>
      <c r="U93"/>
      <c r="V93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2:32" ht="15" customHeight="1">
      <c r="B94" s="67" t="s">
        <v>185</v>
      </c>
      <c r="E94" s="240">
        <v>1.7226204</v>
      </c>
      <c r="F94" s="121">
        <v>0</v>
      </c>
      <c r="G94" s="121">
        <v>0.02617422675</v>
      </c>
      <c r="H94" s="66">
        <v>0.47415558375</v>
      </c>
      <c r="I94" s="66">
        <v>0.54296484525</v>
      </c>
      <c r="J94" s="66">
        <v>0.6071938605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81">
        <v>0.07213188374999999</v>
      </c>
      <c r="Q94"/>
      <c r="R94"/>
      <c r="S94"/>
      <c r="T94"/>
      <c r="U94"/>
      <c r="V94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2:32" ht="15" customHeight="1">
      <c r="B95" s="67" t="s">
        <v>21</v>
      </c>
      <c r="E95" s="240">
        <v>0</v>
      </c>
      <c r="F95" s="66"/>
      <c r="G95" s="121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81">
        <v>0</v>
      </c>
      <c r="Q95"/>
      <c r="R95"/>
      <c r="S95"/>
      <c r="T95"/>
      <c r="U95"/>
      <c r="V95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2:32" ht="15" customHeight="1" hidden="1" outlineLevel="1">
      <c r="B96" s="67"/>
      <c r="E96" s="240"/>
      <c r="F96" s="121"/>
      <c r="G96" s="121"/>
      <c r="H96" s="66"/>
      <c r="I96" s="66"/>
      <c r="J96" s="66">
        <v>8.703112000500001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81">
        <v>1.03389033375</v>
      </c>
      <c r="Q96"/>
      <c r="R96"/>
      <c r="S96"/>
      <c r="T96"/>
      <c r="U96"/>
      <c r="V96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2:32" ht="15" customHeight="1" hidden="1" outlineLevel="1">
      <c r="B97" s="67"/>
      <c r="E97" s="240"/>
      <c r="F97" s="121"/>
      <c r="G97" s="121"/>
      <c r="H97" s="66"/>
      <c r="I97" s="66"/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81">
        <v>0</v>
      </c>
      <c r="Q97"/>
      <c r="R97"/>
      <c r="S97"/>
      <c r="T97"/>
      <c r="U97"/>
      <c r="V97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2:32" ht="15" customHeight="1" hidden="1" outlineLevel="1">
      <c r="B98" s="67"/>
      <c r="E98" s="269"/>
      <c r="F98" s="264"/>
      <c r="G98" s="264"/>
      <c r="H98" s="265"/>
      <c r="I98" s="265"/>
      <c r="J98" s="265">
        <v>0</v>
      </c>
      <c r="K98" s="265">
        <v>0</v>
      </c>
      <c r="L98" s="265">
        <v>0</v>
      </c>
      <c r="M98" s="265">
        <v>0</v>
      </c>
      <c r="N98" s="265">
        <v>0</v>
      </c>
      <c r="O98" s="265">
        <v>0</v>
      </c>
      <c r="P98" s="275">
        <v>0</v>
      </c>
      <c r="Q98"/>
      <c r="R98"/>
      <c r="S98"/>
      <c r="T98"/>
      <c r="U98"/>
      <c r="V9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2:32" ht="4.5" customHeight="1" collapsed="1">
      <c r="B99" s="67"/>
      <c r="E99" s="269"/>
      <c r="F99" s="264"/>
      <c r="G99" s="264"/>
      <c r="H99" s="265"/>
      <c r="I99" s="265"/>
      <c r="J99" s="265"/>
      <c r="K99" s="265"/>
      <c r="L99" s="265"/>
      <c r="M99" s="265"/>
      <c r="N99" s="265"/>
      <c r="O99" s="265"/>
      <c r="P99" s="275"/>
      <c r="Q99"/>
      <c r="R99"/>
      <c r="S99"/>
      <c r="T99"/>
      <c r="U99"/>
      <c r="V99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2:32" ht="15" customHeight="1">
      <c r="B100" s="73" t="s">
        <v>22</v>
      </c>
      <c r="E100" s="240">
        <v>26.793036880000002</v>
      </c>
      <c r="F100" s="121">
        <v>0.015</v>
      </c>
      <c r="G100" s="121">
        <v>0.42657298885000006</v>
      </c>
      <c r="H100" s="66">
        <v>7.365216734250001</v>
      </c>
      <c r="I100" s="66">
        <v>8.43405392955</v>
      </c>
      <c r="J100" s="66">
        <v>9.431744633100001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81">
        <v>1.12044859425</v>
      </c>
      <c r="Q100"/>
      <c r="R100"/>
      <c r="S100"/>
      <c r="T100"/>
      <c r="U100"/>
      <c r="V100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2:32" ht="15" customHeight="1">
      <c r="B101" s="73"/>
      <c r="C101" s="161" t="s">
        <v>3</v>
      </c>
      <c r="E101" s="162">
        <v>100</v>
      </c>
      <c r="F101" s="66">
        <v>0.055984695080224134</v>
      </c>
      <c r="G101" s="121">
        <v>1.5921039140151403</v>
      </c>
      <c r="H101" s="66">
        <v>27.489294204450033</v>
      </c>
      <c r="I101" s="66">
        <v>31.4785291690682</v>
      </c>
      <c r="J101" s="66">
        <v>35.20222315724293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81">
        <v>4.181864860143468</v>
      </c>
      <c r="Q101"/>
      <c r="R101"/>
      <c r="S101"/>
      <c r="T101"/>
      <c r="U101"/>
      <c r="V101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2:32" ht="4.5" customHeight="1">
      <c r="B102" s="70"/>
      <c r="C102" s="41"/>
      <c r="D102" s="41"/>
      <c r="E102" s="270"/>
      <c r="F102" s="137"/>
      <c r="G102" s="137"/>
      <c r="H102" s="102"/>
      <c r="I102" s="102"/>
      <c r="J102" s="102"/>
      <c r="K102" s="102"/>
      <c r="L102" s="102"/>
      <c r="M102" s="102"/>
      <c r="N102" s="102"/>
      <c r="O102" s="102"/>
      <c r="P102" s="276"/>
      <c r="Q102"/>
      <c r="R102"/>
      <c r="S102"/>
      <c r="T102"/>
      <c r="U102"/>
      <c r="V102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2:22" ht="15" customHeight="1">
      <c r="B103" s="30" t="s">
        <v>23</v>
      </c>
      <c r="C103" s="30"/>
      <c r="D103" s="30"/>
      <c r="E103" s="30"/>
      <c r="F103" s="30"/>
      <c r="H103" s="30"/>
      <c r="I103" s="30"/>
      <c r="J103" s="30"/>
      <c r="K103" s="30"/>
      <c r="L103" s="30"/>
      <c r="M103" s="30"/>
      <c r="N103" s="30"/>
      <c r="O103" s="30"/>
      <c r="P103" s="30"/>
      <c r="Q103"/>
      <c r="R103"/>
      <c r="S103"/>
      <c r="T103"/>
      <c r="U103"/>
      <c r="V103"/>
    </row>
    <row r="104" spans="5:22" ht="12" customHeight="1" hidden="1" outlineLevel="1">
      <c r="E104" s="54"/>
      <c r="O104" s="47"/>
      <c r="P104" s="5"/>
      <c r="Q104"/>
      <c r="R104"/>
      <c r="S104"/>
      <c r="T104"/>
      <c r="U104"/>
      <c r="V104"/>
    </row>
    <row r="105" spans="3:22" ht="12" customHeight="1" hidden="1" outlineLevel="1">
      <c r="C105" s="291"/>
      <c r="D105" s="291"/>
      <c r="E105" s="291"/>
      <c r="F105" s="291">
        <v>0</v>
      </c>
      <c r="G105" s="291">
        <v>1</v>
      </c>
      <c r="H105" s="291">
        <v>2</v>
      </c>
      <c r="I105" s="291">
        <v>3</v>
      </c>
      <c r="J105" s="291">
        <v>4</v>
      </c>
      <c r="K105" s="291">
        <v>5</v>
      </c>
      <c r="L105" s="291">
        <v>6</v>
      </c>
      <c r="M105" s="291">
        <v>7</v>
      </c>
      <c r="N105" s="291">
        <v>8</v>
      </c>
      <c r="O105" s="291">
        <v>9</v>
      </c>
      <c r="P105" s="291">
        <v>10</v>
      </c>
      <c r="Q105"/>
      <c r="R105"/>
      <c r="S105"/>
      <c r="T105"/>
      <c r="U105"/>
      <c r="V105"/>
    </row>
    <row r="106" spans="1:22" ht="12" customHeight="1" hidden="1" outlineLevel="1">
      <c r="A106" s="292"/>
      <c r="C106" s="291" t="s">
        <v>209</v>
      </c>
      <c r="D106" s="291"/>
      <c r="E106" s="291"/>
      <c r="F106" s="291">
        <v>1</v>
      </c>
      <c r="G106" s="293">
        <v>1.075</v>
      </c>
      <c r="H106" s="293">
        <v>1.075</v>
      </c>
      <c r="I106" s="293">
        <v>1.075</v>
      </c>
      <c r="J106" s="293">
        <v>1.075</v>
      </c>
      <c r="K106" s="293">
        <v>1.075</v>
      </c>
      <c r="L106" s="293">
        <v>1.075</v>
      </c>
      <c r="M106" s="293">
        <v>1.075</v>
      </c>
      <c r="N106" s="293">
        <v>1.075</v>
      </c>
      <c r="O106" s="293">
        <v>1.075</v>
      </c>
      <c r="P106" s="293">
        <v>1.075</v>
      </c>
      <c r="Q106"/>
      <c r="R106"/>
      <c r="S106"/>
      <c r="T106"/>
      <c r="U106"/>
      <c r="V106"/>
    </row>
    <row r="107" spans="3:22" ht="12" customHeight="1" hidden="1" outlineLevel="1">
      <c r="C107" s="291" t="s">
        <v>210</v>
      </c>
      <c r="D107" s="291"/>
      <c r="E107" s="291"/>
      <c r="F107" s="291">
        <v>1</v>
      </c>
      <c r="G107" s="293">
        <v>1</v>
      </c>
      <c r="H107" s="293">
        <v>1</v>
      </c>
      <c r="I107" s="293">
        <v>1</v>
      </c>
      <c r="J107" s="293">
        <v>1</v>
      </c>
      <c r="K107" s="293">
        <v>1</v>
      </c>
      <c r="L107" s="293">
        <v>1</v>
      </c>
      <c r="M107" s="293">
        <v>1</v>
      </c>
      <c r="N107" s="293">
        <v>1</v>
      </c>
      <c r="O107" s="293">
        <v>1</v>
      </c>
      <c r="P107" s="293">
        <v>1</v>
      </c>
      <c r="Q107"/>
      <c r="R107"/>
      <c r="S107"/>
      <c r="T107"/>
      <c r="U107"/>
      <c r="V107"/>
    </row>
    <row r="108" spans="15:22" ht="12" customHeight="1" collapsed="1">
      <c r="O108" s="47"/>
      <c r="P108" s="5"/>
      <c r="Q108"/>
      <c r="R108"/>
      <c r="S108"/>
      <c r="T108"/>
      <c r="U108"/>
      <c r="V108"/>
    </row>
    <row r="109" spans="15:22" ht="12" customHeight="1">
      <c r="O109" s="47"/>
      <c r="Q109"/>
      <c r="R109"/>
      <c r="S109"/>
      <c r="T109"/>
      <c r="U109"/>
      <c r="V109"/>
    </row>
    <row r="110" spans="6:16" ht="12" customHeight="1"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</row>
    <row r="111" spans="6:16" ht="12" customHeight="1"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</row>
    <row r="112" spans="6:16" ht="12" customHeight="1"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</row>
  </sheetData>
  <sheetProtection password="CC38" sheet="1" objects="1" scenarios="1"/>
  <printOptions horizontalCentered="1"/>
  <pageMargins left="0.5" right="0.35433070866141736" top="1.1811023622047245" bottom="0.3937007874015748" header="0.5118110236220472" footer="0.5118110236220472"/>
  <pageSetup horizontalDpi="300" verticalDpi="300" orientation="portrait" paperSize="9" scale="74" r:id="rId1"/>
  <headerFooter alignWithMargins="0">
    <oddHeader>&amp;L&amp;"Arial,Regular"&amp;8Feasibility Report - Kakamega
Appendix D2 &amp;R&amp;"Arial,Regular"&amp;8Nzoia Cluster -Feasibility Report
Phase II Towns - Kakamega, Busia &amp; Nambale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="60" zoomScaleNormal="75" workbookViewId="0" topLeftCell="A1">
      <selection activeCell="M24" sqref="M24"/>
    </sheetView>
  </sheetViews>
  <sheetFormatPr defaultColWidth="8.796875" defaultRowHeight="15" outlineLevelRow="1" outlineLevelCol="1"/>
  <cols>
    <col min="1" max="1" width="8.59765625" style="3" customWidth="1"/>
    <col min="2" max="3" width="5.5" style="3" customWidth="1"/>
    <col min="4" max="4" width="8.09765625" style="3" customWidth="1"/>
    <col min="5" max="5" width="5.5" style="3" customWidth="1"/>
    <col min="6" max="6" width="5.5" style="3" hidden="1" customWidth="1" outlineLevel="1"/>
    <col min="7" max="7" width="5.5" style="3" customWidth="1" collapsed="1"/>
    <col min="8" max="21" width="5.5" style="3" customWidth="1"/>
    <col min="22" max="25" width="5.5" style="3" customWidth="1" outlineLevel="1"/>
    <col min="26" max="26" width="5.5" style="3" customWidth="1"/>
    <col min="27" max="16384" width="8.59765625" style="3" customWidth="1"/>
  </cols>
  <sheetData>
    <row r="1" ht="18">
      <c r="B1" s="59"/>
    </row>
    <row r="2" ht="18">
      <c r="B2" s="59"/>
    </row>
    <row r="3" spans="2:26" ht="18">
      <c r="B3" s="59" t="s">
        <v>168</v>
      </c>
      <c r="G3" s="7"/>
      <c r="J3" s="6"/>
      <c r="K3" s="7" t="s">
        <v>147</v>
      </c>
      <c r="L3" s="6"/>
      <c r="N3" s="7"/>
      <c r="O3" s="6"/>
      <c r="P3" s="6" t="s">
        <v>163</v>
      </c>
      <c r="Q3" s="6"/>
      <c r="R3" s="7"/>
      <c r="U3" s="96"/>
      <c r="V3" s="47"/>
      <c r="W3" s="6"/>
      <c r="X3" s="7"/>
      <c r="Z3" s="6"/>
    </row>
    <row r="4" spans="16:26" ht="12.75">
      <c r="P4" s="47"/>
      <c r="Q4" s="47"/>
      <c r="T4" s="47"/>
      <c r="U4" s="47"/>
      <c r="V4" s="47"/>
      <c r="W4" s="47"/>
      <c r="Z4" s="47"/>
    </row>
    <row r="5" spans="2:26" ht="12.75">
      <c r="B5" s="8"/>
      <c r="C5" s="9"/>
      <c r="D5" s="9"/>
      <c r="E5" s="55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84"/>
    </row>
    <row r="6" spans="2:26" ht="12.75">
      <c r="B6" s="35" t="s">
        <v>2</v>
      </c>
      <c r="C6" s="36"/>
      <c r="D6" s="36"/>
      <c r="E6" s="56" t="s">
        <v>0</v>
      </c>
      <c r="F6" s="21">
        <v>2005</v>
      </c>
      <c r="G6" s="21">
        <v>2006</v>
      </c>
      <c r="H6" s="112">
        <v>2007</v>
      </c>
      <c r="I6" s="112">
        <v>2008</v>
      </c>
      <c r="J6" s="112">
        <v>2009</v>
      </c>
      <c r="K6" s="112">
        <v>2010</v>
      </c>
      <c r="L6" s="112">
        <v>2011</v>
      </c>
      <c r="M6" s="112">
        <v>2012</v>
      </c>
      <c r="N6" s="112">
        <v>2013</v>
      </c>
      <c r="O6" s="112">
        <v>2014</v>
      </c>
      <c r="P6" s="112">
        <v>2015</v>
      </c>
      <c r="Q6" s="112">
        <v>2016</v>
      </c>
      <c r="R6" s="112">
        <v>2017</v>
      </c>
      <c r="S6" s="112">
        <v>2018</v>
      </c>
      <c r="T6" s="112">
        <v>2019</v>
      </c>
      <c r="U6" s="112">
        <v>2020</v>
      </c>
      <c r="V6" s="112">
        <v>2021</v>
      </c>
      <c r="W6" s="112">
        <v>2022</v>
      </c>
      <c r="X6" s="112">
        <v>2023</v>
      </c>
      <c r="Y6" s="112">
        <v>2024</v>
      </c>
      <c r="Z6" s="141">
        <v>2025</v>
      </c>
    </row>
    <row r="7" spans="2:26" ht="12.75">
      <c r="B7" s="10"/>
      <c r="C7" s="6"/>
      <c r="D7" s="6"/>
      <c r="E7" s="57"/>
      <c r="F7" s="235"/>
      <c r="G7" s="235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247"/>
    </row>
    <row r="8" spans="2:26" ht="12.75">
      <c r="B8" s="8"/>
      <c r="C8" s="1"/>
      <c r="D8" s="1"/>
      <c r="E8" s="55"/>
      <c r="F8" s="10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84"/>
    </row>
    <row r="9" spans="2:26" ht="12.75">
      <c r="B9" s="19" t="s">
        <v>180</v>
      </c>
      <c r="C9" s="47"/>
      <c r="D9" s="47"/>
      <c r="E9" s="57"/>
      <c r="F9" s="304"/>
      <c r="G9" s="99"/>
      <c r="H9" s="99"/>
      <c r="I9" s="99"/>
      <c r="J9" s="99"/>
      <c r="K9" s="99"/>
      <c r="L9" s="99"/>
      <c r="M9" s="99"/>
      <c r="N9" s="99"/>
      <c r="O9" s="99"/>
      <c r="P9" s="99"/>
      <c r="Q9" s="78"/>
      <c r="R9" s="99"/>
      <c r="S9" s="99"/>
      <c r="T9" s="99"/>
      <c r="U9" s="99"/>
      <c r="V9" s="99"/>
      <c r="W9" s="99"/>
      <c r="X9" s="99"/>
      <c r="Y9" s="99"/>
      <c r="Z9" s="123"/>
    </row>
    <row r="10" spans="2:26" ht="12.75">
      <c r="B10" s="4" t="s">
        <v>137</v>
      </c>
      <c r="C10" s="47"/>
      <c r="D10" s="47"/>
      <c r="E10" s="256" t="s">
        <v>164</v>
      </c>
      <c r="F10" s="305"/>
      <c r="G10" s="258">
        <v>0.022242451659072578</v>
      </c>
      <c r="H10" s="258">
        <v>0.04850353160358871</v>
      </c>
      <c r="I10" s="258">
        <v>0.09085889921770161</v>
      </c>
      <c r="J10" s="258">
        <v>0.1320681065886895</v>
      </c>
      <c r="K10" s="258">
        <v>0.1385104532515524</v>
      </c>
      <c r="L10" s="258">
        <v>0.1449527999144153</v>
      </c>
      <c r="M10" s="258">
        <v>0.15139514657727818</v>
      </c>
      <c r="N10" s="258">
        <v>0.1578374932401411</v>
      </c>
      <c r="O10" s="258">
        <v>0.164279839903004</v>
      </c>
      <c r="P10" s="258">
        <v>0.17747179688649184</v>
      </c>
      <c r="Q10" s="258">
        <v>0.18416884582560475</v>
      </c>
      <c r="R10" s="258">
        <v>0.19086589476471763</v>
      </c>
      <c r="S10" s="258">
        <v>0.19756294370383054</v>
      </c>
      <c r="T10" s="258">
        <v>0.20425999264294342</v>
      </c>
      <c r="U10" s="258">
        <v>0.21095704158205633</v>
      </c>
      <c r="V10" s="258">
        <v>0.2176540905211692</v>
      </c>
      <c r="W10" s="258">
        <v>0.22435113946028212</v>
      </c>
      <c r="X10" s="258">
        <v>0.23104818839939503</v>
      </c>
      <c r="Y10" s="258">
        <v>0.23774523733850791</v>
      </c>
      <c r="Z10" s="259">
        <v>0.24444228627762082</v>
      </c>
    </row>
    <row r="11" spans="2:26" ht="12.75">
      <c r="B11" s="4" t="s">
        <v>138</v>
      </c>
      <c r="C11" s="47"/>
      <c r="D11" s="47"/>
      <c r="E11" s="256" t="s">
        <v>164</v>
      </c>
      <c r="F11" s="305"/>
      <c r="G11" s="258">
        <v>0.015604462379032258</v>
      </c>
      <c r="H11" s="258">
        <v>0.06003525082318547</v>
      </c>
      <c r="I11" s="258">
        <v>0.09094296737395159</v>
      </c>
      <c r="J11" s="258">
        <v>0.15861589163292336</v>
      </c>
      <c r="K11" s="258">
        <v>0.16635325220038302</v>
      </c>
      <c r="L11" s="258">
        <v>0.17409061276784268</v>
      </c>
      <c r="M11" s="258">
        <v>0.18182797333530237</v>
      </c>
      <c r="N11" s="258">
        <v>0.18956533390276203</v>
      </c>
      <c r="O11" s="258">
        <v>0.1973026944702217</v>
      </c>
      <c r="P11" s="258">
        <v>0.21130550844133061</v>
      </c>
      <c r="Q11" s="258">
        <v>0.21927930121270156</v>
      </c>
      <c r="R11" s="258">
        <v>0.22725309398407254</v>
      </c>
      <c r="S11" s="258">
        <v>0.23522688675544348</v>
      </c>
      <c r="T11" s="258">
        <v>0.24320067952681446</v>
      </c>
      <c r="U11" s="258">
        <v>0.2511744722981854</v>
      </c>
      <c r="V11" s="258">
        <v>0.25914826506955635</v>
      </c>
      <c r="W11" s="258">
        <v>0.26712205784092735</v>
      </c>
      <c r="X11" s="258">
        <v>0.2750958506122983</v>
      </c>
      <c r="Y11" s="258">
        <v>0.28306964338366924</v>
      </c>
      <c r="Z11" s="259">
        <v>0.29104343615504025</v>
      </c>
    </row>
    <row r="12" spans="2:26" ht="12.75">
      <c r="B12" s="4" t="s">
        <v>177</v>
      </c>
      <c r="C12" s="47"/>
      <c r="D12" s="47"/>
      <c r="E12" s="256" t="s">
        <v>164</v>
      </c>
      <c r="F12" s="305"/>
      <c r="G12" s="258">
        <v>0.0033266689919354835</v>
      </c>
      <c r="H12" s="258">
        <v>0.008791910907258062</v>
      </c>
      <c r="I12" s="258">
        <v>0.009267149334677417</v>
      </c>
      <c r="J12" s="258">
        <v>0.009742387762096771</v>
      </c>
      <c r="K12" s="258">
        <v>0.010217626189516126</v>
      </c>
      <c r="L12" s="258">
        <v>0.01069286461693548</v>
      </c>
      <c r="M12" s="258">
        <v>0.011168103044354834</v>
      </c>
      <c r="N12" s="258">
        <v>0.011643341471774189</v>
      </c>
      <c r="O12" s="258">
        <v>0.012118579899193543</v>
      </c>
      <c r="P12" s="258">
        <v>0.012593818326612898</v>
      </c>
      <c r="Q12" s="258">
        <v>0.013069056754032252</v>
      </c>
      <c r="R12" s="258">
        <v>0.013544295181451607</v>
      </c>
      <c r="S12" s="258">
        <v>0.014019533608870961</v>
      </c>
      <c r="T12" s="258">
        <v>0.014494772036290316</v>
      </c>
      <c r="U12" s="258">
        <v>0.01497001046370967</v>
      </c>
      <c r="V12" s="258">
        <v>0.015445248891129025</v>
      </c>
      <c r="W12" s="258">
        <v>0.01592048731854838</v>
      </c>
      <c r="X12" s="258">
        <v>0.016395725745967732</v>
      </c>
      <c r="Y12" s="258">
        <v>0.016870964173387088</v>
      </c>
      <c r="Z12" s="259">
        <v>0.01734620260080644</v>
      </c>
    </row>
    <row r="13" spans="2:26" ht="12.75">
      <c r="B13" s="2"/>
      <c r="C13" s="47"/>
      <c r="D13" s="47"/>
      <c r="E13" s="257"/>
      <c r="F13" s="306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82"/>
      <c r="R13" s="164"/>
      <c r="S13" s="164"/>
      <c r="T13" s="164"/>
      <c r="U13" s="164"/>
      <c r="V13" s="164"/>
      <c r="W13" s="164"/>
      <c r="X13" s="164"/>
      <c r="Y13" s="164"/>
      <c r="Z13" s="184"/>
    </row>
    <row r="14" spans="2:26" ht="12.75">
      <c r="B14" s="2"/>
      <c r="C14" s="47" t="s">
        <v>156</v>
      </c>
      <c r="D14" s="47"/>
      <c r="E14" s="256" t="s">
        <v>164</v>
      </c>
      <c r="F14" s="306"/>
      <c r="G14" s="182">
        <v>0.04117358303004032</v>
      </c>
      <c r="H14" s="182">
        <v>0.11733069333403223</v>
      </c>
      <c r="I14" s="182">
        <v>0.19106901592633063</v>
      </c>
      <c r="J14" s="182">
        <v>0.30042638598370963</v>
      </c>
      <c r="K14" s="182">
        <v>0.3150813316414515</v>
      </c>
      <c r="L14" s="182">
        <v>0.32973627729919347</v>
      </c>
      <c r="M14" s="182">
        <v>0.3443912229569354</v>
      </c>
      <c r="N14" s="182">
        <v>0.35904616861467736</v>
      </c>
      <c r="O14" s="182">
        <v>0.37370111427241925</v>
      </c>
      <c r="P14" s="182">
        <v>0.40137112365443534</v>
      </c>
      <c r="Q14" s="182">
        <v>0.4165172037923386</v>
      </c>
      <c r="R14" s="182">
        <v>0.4316632839302418</v>
      </c>
      <c r="S14" s="182">
        <v>0.446809364068145</v>
      </c>
      <c r="T14" s="182">
        <v>0.46195544420604817</v>
      </c>
      <c r="U14" s="182">
        <v>0.4771015243439514</v>
      </c>
      <c r="V14" s="182">
        <v>0.4922476044818546</v>
      </c>
      <c r="W14" s="182">
        <v>0.5073936846197579</v>
      </c>
      <c r="X14" s="182">
        <v>0.5225397647576611</v>
      </c>
      <c r="Y14" s="182">
        <v>0.5376858448955643</v>
      </c>
      <c r="Z14" s="183">
        <v>0.5528319250334675</v>
      </c>
    </row>
    <row r="15" spans="2:26" ht="12.75">
      <c r="B15" s="10" t="s">
        <v>181</v>
      </c>
      <c r="C15" s="47"/>
      <c r="D15" s="47"/>
      <c r="E15" s="257"/>
      <c r="F15" s="306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82"/>
      <c r="R15" s="164"/>
      <c r="S15" s="164"/>
      <c r="T15" s="164"/>
      <c r="U15" s="164"/>
      <c r="V15" s="164"/>
      <c r="W15" s="164"/>
      <c r="X15" s="164"/>
      <c r="Y15" s="164"/>
      <c r="Z15" s="184"/>
    </row>
    <row r="16" spans="2:26" ht="12.75">
      <c r="B16" s="4" t="s">
        <v>139</v>
      </c>
      <c r="C16" s="47"/>
      <c r="D16" s="47"/>
      <c r="E16" s="256" t="s">
        <v>164</v>
      </c>
      <c r="F16" s="306"/>
      <c r="G16" s="182">
        <v>0.418557785467128</v>
      </c>
      <c r="H16" s="182">
        <v>0.418557785467128</v>
      </c>
      <c r="I16" s="182">
        <v>0.418557785467128</v>
      </c>
      <c r="J16" s="182">
        <v>0.418557785467128</v>
      </c>
      <c r="K16" s="307">
        <v>0.05</v>
      </c>
      <c r="L16" s="307">
        <v>0.05</v>
      </c>
      <c r="M16" s="307">
        <v>0.05</v>
      </c>
      <c r="N16" s="307">
        <v>0.05</v>
      </c>
      <c r="O16" s="307">
        <v>0.05</v>
      </c>
      <c r="P16" s="307">
        <v>0.05</v>
      </c>
      <c r="Q16" s="307">
        <v>0.05</v>
      </c>
      <c r="R16" s="307">
        <v>0.05</v>
      </c>
      <c r="S16" s="307">
        <v>0.05</v>
      </c>
      <c r="T16" s="307">
        <v>0.05</v>
      </c>
      <c r="U16" s="307">
        <v>0.05</v>
      </c>
      <c r="V16" s="307">
        <v>0.05</v>
      </c>
      <c r="W16" s="307">
        <v>0.05</v>
      </c>
      <c r="X16" s="307">
        <v>0.05</v>
      </c>
      <c r="Y16" s="307">
        <v>0.05</v>
      </c>
      <c r="Z16" s="308">
        <v>0.05</v>
      </c>
    </row>
    <row r="17" spans="2:26" ht="12.75">
      <c r="B17" s="2"/>
      <c r="C17" s="47"/>
      <c r="D17" s="47"/>
      <c r="E17" s="257"/>
      <c r="F17" s="306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84"/>
    </row>
    <row r="18" spans="2:26" ht="12.75">
      <c r="B18" s="4" t="s">
        <v>140</v>
      </c>
      <c r="C18" s="47"/>
      <c r="D18" s="47"/>
      <c r="E18" s="256" t="s">
        <v>164</v>
      </c>
      <c r="F18" s="306"/>
      <c r="G18" s="182">
        <v>0.07842622702081246</v>
      </c>
      <c r="H18" s="182">
        <v>0.07912420369683697</v>
      </c>
      <c r="I18" s="182">
        <v>0.07946464389554107</v>
      </c>
      <c r="J18" s="182">
        <v>0.07942032493209596</v>
      </c>
      <c r="K18" s="182">
        <v>0.0789551853314431</v>
      </c>
      <c r="L18" s="182">
        <v>0.08718941002215236</v>
      </c>
      <c r="M18" s="182">
        <v>0.09578208207521052</v>
      </c>
      <c r="N18" s="182">
        <v>0.10475392584847408</v>
      </c>
      <c r="O18" s="182">
        <v>0.11411863219891123</v>
      </c>
      <c r="P18" s="182">
        <v>0.12389034215967526</v>
      </c>
      <c r="Q18" s="182">
        <v>0.1292848773033843</v>
      </c>
      <c r="R18" s="182">
        <v>0.13487314273166126</v>
      </c>
      <c r="S18" s="182">
        <v>0.14066148992514785</v>
      </c>
      <c r="T18" s="182">
        <v>0.14665646778804772</v>
      </c>
      <c r="U18" s="182">
        <v>0.1528648285733404</v>
      </c>
      <c r="V18" s="182">
        <v>0.15673460170867454</v>
      </c>
      <c r="W18" s="182">
        <v>0.1607023381509296</v>
      </c>
      <c r="X18" s="182">
        <v>0.16477051784122035</v>
      </c>
      <c r="Y18" s="182">
        <v>0.16894168350037078</v>
      </c>
      <c r="Z18" s="183">
        <v>0.17321844221818272</v>
      </c>
    </row>
    <row r="19" spans="2:26" ht="12.75">
      <c r="B19" s="2"/>
      <c r="C19" s="47"/>
      <c r="D19" s="47"/>
      <c r="E19" s="257"/>
      <c r="F19" s="306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84"/>
    </row>
    <row r="20" spans="2:26" ht="12.75">
      <c r="B20" s="4" t="s">
        <v>141</v>
      </c>
      <c r="C20" s="47"/>
      <c r="D20" s="47"/>
      <c r="E20" s="119"/>
      <c r="F20" s="119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6"/>
    </row>
    <row r="21" spans="2:26" ht="12.75">
      <c r="B21" s="4"/>
      <c r="C21" s="47" t="s">
        <v>161</v>
      </c>
      <c r="D21" s="47"/>
      <c r="E21" s="256" t="s">
        <v>164</v>
      </c>
      <c r="F21" s="306"/>
      <c r="G21" s="182">
        <v>0.18670652231404963</v>
      </c>
      <c r="H21" s="182">
        <v>0.18255597644628105</v>
      </c>
      <c r="I21" s="182">
        <v>0.17840543057851246</v>
      </c>
      <c r="J21" s="182">
        <v>0.17425488471074385</v>
      </c>
      <c r="K21" s="182">
        <v>0.17010433884297527</v>
      </c>
      <c r="L21" s="182">
        <v>0.18201164256198354</v>
      </c>
      <c r="M21" s="182">
        <v>0.1939189462809918</v>
      </c>
      <c r="N21" s="182">
        <v>0.20582625000000007</v>
      </c>
      <c r="O21" s="182">
        <v>0.21773355371900835</v>
      </c>
      <c r="P21" s="182">
        <v>0.22964085743801663</v>
      </c>
      <c r="Q21" s="182">
        <v>0.24154816115702488</v>
      </c>
      <c r="R21" s="182">
        <v>0.25345546487603315</v>
      </c>
      <c r="S21" s="182">
        <v>0.26536276859504143</v>
      </c>
      <c r="T21" s="182">
        <v>0.2772700723140497</v>
      </c>
      <c r="U21" s="182">
        <v>0.28917737603305793</v>
      </c>
      <c r="V21" s="182">
        <v>0.29428050619834717</v>
      </c>
      <c r="W21" s="182">
        <v>0.29938363636363646</v>
      </c>
      <c r="X21" s="182">
        <v>0.30448676652892576</v>
      </c>
      <c r="Y21" s="182">
        <v>0.309589896694215</v>
      </c>
      <c r="Z21" s="183">
        <v>0.31469302685950423</v>
      </c>
    </row>
    <row r="22" spans="2:26" ht="12.75">
      <c r="B22" s="4"/>
      <c r="C22" s="47" t="s">
        <v>162</v>
      </c>
      <c r="D22" s="47"/>
      <c r="E22" s="256" t="s">
        <v>164</v>
      </c>
      <c r="F22" s="306"/>
      <c r="G22" s="182">
        <v>0.053677146122448983</v>
      </c>
      <c r="H22" s="182">
        <v>0.07414494679035252</v>
      </c>
      <c r="I22" s="182">
        <v>0.09461274745825604</v>
      </c>
      <c r="J22" s="182">
        <v>0.11508054812615957</v>
      </c>
      <c r="K22" s="182">
        <v>0.13554834879406308</v>
      </c>
      <c r="L22" s="182">
        <v>0.13724270315398887</v>
      </c>
      <c r="M22" s="182">
        <v>0.1389370575139147</v>
      </c>
      <c r="N22" s="182">
        <v>0.14063141187384046</v>
      </c>
      <c r="O22" s="182">
        <v>0.14232576623376625</v>
      </c>
      <c r="P22" s="182">
        <v>0.14402012059369204</v>
      </c>
      <c r="Q22" s="182">
        <v>0.1457144749536178</v>
      </c>
      <c r="R22" s="182">
        <v>0.14740882931354363</v>
      </c>
      <c r="S22" s="182">
        <v>0.14910318367346942</v>
      </c>
      <c r="T22" s="182">
        <v>0.15079753803339518</v>
      </c>
      <c r="U22" s="182">
        <v>0.15249189239332098</v>
      </c>
      <c r="V22" s="182">
        <v>0.15588060111317256</v>
      </c>
      <c r="W22" s="182">
        <v>0.15926930983302415</v>
      </c>
      <c r="X22" s="182">
        <v>0.16265801855287573</v>
      </c>
      <c r="Y22" s="182">
        <v>0.1660467272727273</v>
      </c>
      <c r="Z22" s="183">
        <v>0.16943543599257885</v>
      </c>
    </row>
    <row r="23" spans="2:26" ht="12.75">
      <c r="B23" s="4"/>
      <c r="C23" s="47"/>
      <c r="D23" s="47"/>
      <c r="E23" s="256"/>
      <c r="F23" s="306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3"/>
    </row>
    <row r="24" spans="2:26" ht="12.75">
      <c r="B24" s="309" t="s">
        <v>219</v>
      </c>
      <c r="C24" s="47"/>
      <c r="D24" s="47"/>
      <c r="E24" s="256" t="s">
        <v>164</v>
      </c>
      <c r="F24" s="310">
        <v>0.05</v>
      </c>
      <c r="G24" s="182">
        <v>0.03101276132379284</v>
      </c>
      <c r="H24" s="182">
        <v>0.04472278480925421</v>
      </c>
      <c r="I24" s="182">
        <v>0.06337209058684183</v>
      </c>
      <c r="J24" s="182">
        <v>0.08847276409689797</v>
      </c>
      <c r="K24" s="182">
        <v>0.12178286523698077</v>
      </c>
      <c r="L24" s="182">
        <v>0.15095782122112827</v>
      </c>
      <c r="M24" s="182">
        <v>0.18614976961858448</v>
      </c>
      <c r="N24" s="182">
        <v>0.2249628553549965</v>
      </c>
      <c r="O24" s="182">
        <v>0.27080666161685124</v>
      </c>
      <c r="P24" s="182">
        <v>0.3244071674219276</v>
      </c>
      <c r="Q24" s="182">
        <v>0.37407871199985787</v>
      </c>
      <c r="R24" s="182">
        <v>0.43122409742348794</v>
      </c>
      <c r="S24" s="182">
        <v>0.49695267865348197</v>
      </c>
      <c r="T24" s="182">
        <v>0.5725366880831599</v>
      </c>
      <c r="U24" s="182">
        <v>0.6594349367291862</v>
      </c>
      <c r="V24" s="182">
        <v>0.7471220280284969</v>
      </c>
      <c r="W24" s="182">
        <v>0.8464691414956821</v>
      </c>
      <c r="X24" s="182">
        <v>0.9590267461329731</v>
      </c>
      <c r="Y24" s="182">
        <v>1.0865514815735184</v>
      </c>
      <c r="Z24" s="183">
        <v>1.2310335732241553</v>
      </c>
    </row>
    <row r="25" spans="2:26" ht="12.75">
      <c r="B25" s="4"/>
      <c r="C25" s="47"/>
      <c r="D25" s="47"/>
      <c r="E25" s="256"/>
      <c r="F25" s="306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3"/>
    </row>
    <row r="26" spans="2:26" ht="12.75" outlineLevel="1">
      <c r="B26" s="19" t="s">
        <v>220</v>
      </c>
      <c r="C26" s="47"/>
      <c r="D26" s="47"/>
      <c r="E26" s="256" t="s">
        <v>164</v>
      </c>
      <c r="F26" s="310">
        <v>0.025</v>
      </c>
      <c r="G26" s="182">
        <v>0</v>
      </c>
      <c r="H26" s="182">
        <v>0.025</v>
      </c>
      <c r="I26" s="182">
        <v>0.025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v>0</v>
      </c>
    </row>
    <row r="27" spans="2:26" ht="12.75" outlineLevel="1">
      <c r="B27" s="10"/>
      <c r="C27" s="47"/>
      <c r="D27" s="47"/>
      <c r="E27" s="257"/>
      <c r="F27" s="306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82"/>
      <c r="R27" s="164"/>
      <c r="S27" s="164"/>
      <c r="T27" s="164"/>
      <c r="U27" s="164"/>
      <c r="V27" s="164"/>
      <c r="W27" s="164"/>
      <c r="X27" s="164"/>
      <c r="Y27" s="164"/>
      <c r="Z27" s="184"/>
    </row>
    <row r="28" spans="2:26" ht="12.75">
      <c r="B28" s="19" t="s">
        <v>178</v>
      </c>
      <c r="C28" s="47"/>
      <c r="D28" s="47"/>
      <c r="E28" s="256"/>
      <c r="F28" s="30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34"/>
    </row>
    <row r="29" spans="2:26" ht="12.75">
      <c r="B29" s="4" t="s">
        <v>179</v>
      </c>
      <c r="C29" s="47"/>
      <c r="D29" s="47"/>
      <c r="E29" s="256" t="s">
        <v>164</v>
      </c>
      <c r="F29" s="306"/>
      <c r="G29" s="182">
        <v>0.04807673368729973</v>
      </c>
      <c r="H29" s="182">
        <v>0.05134018464732672</v>
      </c>
      <c r="I29" s="182">
        <v>0.05460363560735371</v>
      </c>
      <c r="J29" s="182">
        <v>0.05786708656738069</v>
      </c>
      <c r="K29" s="182">
        <v>0.06113053752740767</v>
      </c>
      <c r="L29" s="182">
        <v>0.06385086914319449</v>
      </c>
      <c r="M29" s="182">
        <v>0.0665712007589813</v>
      </c>
      <c r="N29" s="182">
        <v>0.06929153237476811</v>
      </c>
      <c r="O29" s="182">
        <v>0.07201186399055493</v>
      </c>
      <c r="P29" s="182">
        <v>0.07473219560634174</v>
      </c>
      <c r="Q29" s="182">
        <v>0.07745252722212854</v>
      </c>
      <c r="R29" s="182">
        <v>0.08017285883791536</v>
      </c>
      <c r="S29" s="182">
        <v>0.08289319045370218</v>
      </c>
      <c r="T29" s="182">
        <v>0.08561352206948898</v>
      </c>
      <c r="U29" s="182">
        <v>0.08833385368527578</v>
      </c>
      <c r="V29" s="182">
        <v>0.09003222146230394</v>
      </c>
      <c r="W29" s="182">
        <v>0.09173058923933214</v>
      </c>
      <c r="X29" s="182">
        <v>0.0934289570163603</v>
      </c>
      <c r="Y29" s="182">
        <v>0.09512732479338847</v>
      </c>
      <c r="Z29" s="183">
        <v>0.09682569257041662</v>
      </c>
    </row>
    <row r="30" spans="2:26" ht="12.75">
      <c r="B30" s="4" t="s">
        <v>182</v>
      </c>
      <c r="C30" s="47"/>
      <c r="D30" s="47"/>
      <c r="E30" s="256" t="s">
        <v>164</v>
      </c>
      <c r="F30" s="306"/>
      <c r="G30" s="182">
        <v>0.12659067782697217</v>
      </c>
      <c r="H30" s="182">
        <v>0.12659067782697217</v>
      </c>
      <c r="I30" s="182">
        <v>0.12659067782697217</v>
      </c>
      <c r="J30" s="182">
        <v>0.12659067782697217</v>
      </c>
      <c r="K30" s="182">
        <v>0.12659067782697217</v>
      </c>
      <c r="L30" s="182">
        <v>0.12659067782697217</v>
      </c>
      <c r="M30" s="182">
        <v>0.12659067782697217</v>
      </c>
      <c r="N30" s="182">
        <v>0.12659067782697217</v>
      </c>
      <c r="O30" s="182">
        <v>0.12659067782697217</v>
      </c>
      <c r="P30" s="182">
        <v>0.12659067782697217</v>
      </c>
      <c r="Q30" s="182">
        <v>0.12659067782697217</v>
      </c>
      <c r="R30" s="182">
        <v>0.12659067782697217</v>
      </c>
      <c r="S30" s="182">
        <v>0.12659067782697217</v>
      </c>
      <c r="T30" s="182">
        <v>0.12659067782697217</v>
      </c>
      <c r="U30" s="182">
        <v>0.12659067782697217</v>
      </c>
      <c r="V30" s="182">
        <v>0.12659067782697217</v>
      </c>
      <c r="W30" s="182">
        <v>0.12659067782697217</v>
      </c>
      <c r="X30" s="182">
        <v>0.12659067782697217</v>
      </c>
      <c r="Y30" s="182">
        <v>0.12659067782697217</v>
      </c>
      <c r="Z30" s="183">
        <v>0.12659067782697217</v>
      </c>
    </row>
    <row r="31" spans="2:26" ht="12.75">
      <c r="B31" s="19"/>
      <c r="C31" s="47"/>
      <c r="D31" s="47"/>
      <c r="E31" s="257"/>
      <c r="F31" s="306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3"/>
    </row>
    <row r="32" spans="2:26" ht="12.75">
      <c r="B32" s="19" t="s">
        <v>221</v>
      </c>
      <c r="C32" s="47"/>
      <c r="D32" s="47"/>
      <c r="E32" s="256" t="s">
        <v>164</v>
      </c>
      <c r="F32" s="306"/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v>0</v>
      </c>
    </row>
    <row r="33" spans="2:26" ht="12.75" hidden="1" outlineLevel="1">
      <c r="B33" s="4" t="s">
        <v>142</v>
      </c>
      <c r="C33" s="47"/>
      <c r="D33" s="47"/>
      <c r="E33" s="256" t="s">
        <v>164</v>
      </c>
      <c r="F33" s="306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3"/>
    </row>
    <row r="34" spans="2:26" ht="12.75" hidden="1" outlineLevel="1">
      <c r="B34" s="4" t="s">
        <v>143</v>
      </c>
      <c r="C34" s="47"/>
      <c r="D34" s="47"/>
      <c r="E34" s="256" t="s">
        <v>164</v>
      </c>
      <c r="F34" s="306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3"/>
    </row>
    <row r="35" spans="2:26" ht="12.75" hidden="1" outlineLevel="1">
      <c r="B35" s="4" t="s">
        <v>144</v>
      </c>
      <c r="C35" s="47"/>
      <c r="D35" s="47"/>
      <c r="E35" s="256" t="s">
        <v>164</v>
      </c>
      <c r="F35" s="306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3"/>
    </row>
    <row r="36" spans="2:26" ht="12.75" hidden="1" outlineLevel="1">
      <c r="B36" s="4" t="s">
        <v>145</v>
      </c>
      <c r="C36" s="47"/>
      <c r="D36" s="47"/>
      <c r="E36" s="256" t="s">
        <v>164</v>
      </c>
      <c r="F36" s="306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3"/>
    </row>
    <row r="37" spans="2:26" ht="12.75" collapsed="1">
      <c r="B37" s="4"/>
      <c r="C37" s="47"/>
      <c r="D37" s="47"/>
      <c r="E37" s="256"/>
      <c r="F37" s="306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82"/>
      <c r="R37" s="164"/>
      <c r="S37" s="164"/>
      <c r="T37" s="164"/>
      <c r="U37" s="164"/>
      <c r="V37" s="164"/>
      <c r="W37" s="164"/>
      <c r="X37" s="164"/>
      <c r="Y37" s="164"/>
      <c r="Z37" s="184"/>
    </row>
    <row r="38" spans="2:26" ht="12.75">
      <c r="B38" s="4"/>
      <c r="C38" s="174" t="s">
        <v>10</v>
      </c>
      <c r="D38" s="47"/>
      <c r="E38" s="256" t="s">
        <v>164</v>
      </c>
      <c r="F38" s="306"/>
      <c r="G38" s="182">
        <v>0.9842214367925441</v>
      </c>
      <c r="H38" s="182">
        <v>1.1193672530181837</v>
      </c>
      <c r="I38" s="182">
        <v>1.2316760273469356</v>
      </c>
      <c r="J38" s="182">
        <v>1.360670457711088</v>
      </c>
      <c r="K38" s="182">
        <v>1.0591932852012935</v>
      </c>
      <c r="L38" s="182">
        <v>1.127579401228613</v>
      </c>
      <c r="M38" s="182">
        <v>1.2023409570315904</v>
      </c>
      <c r="N38" s="182">
        <v>1.2811028218937286</v>
      </c>
      <c r="O38" s="182">
        <v>1.3672882698584834</v>
      </c>
      <c r="P38" s="182">
        <v>1.474652484701061</v>
      </c>
      <c r="Q38" s="182">
        <v>1.5611866342553238</v>
      </c>
      <c r="R38" s="182">
        <v>1.6553883549398551</v>
      </c>
      <c r="S38" s="182">
        <v>1.7583733531959598</v>
      </c>
      <c r="T38" s="182">
        <v>1.8714204103211618</v>
      </c>
      <c r="U38" s="182">
        <v>1.9959950895851049</v>
      </c>
      <c r="V38" s="182">
        <v>2.1128882408198217</v>
      </c>
      <c r="W38" s="182">
        <v>2.2415393775293344</v>
      </c>
      <c r="X38" s="182">
        <v>2.3835014486569883</v>
      </c>
      <c r="Y38" s="182">
        <v>2.540533636556756</v>
      </c>
      <c r="Z38" s="183">
        <v>2.714628773725277</v>
      </c>
    </row>
    <row r="39" spans="2:26" ht="12.75">
      <c r="B39" s="74"/>
      <c r="C39" s="41"/>
      <c r="D39" s="41"/>
      <c r="E39" s="75"/>
      <c r="F39" s="311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94"/>
      <c r="R39" s="114"/>
      <c r="S39" s="114"/>
      <c r="T39" s="114"/>
      <c r="U39" s="114"/>
      <c r="V39" s="114"/>
      <c r="W39" s="114"/>
      <c r="X39" s="114"/>
      <c r="Y39" s="114"/>
      <c r="Z39" s="143"/>
    </row>
    <row r="40" spans="1:26" ht="12.75">
      <c r="A40" s="47"/>
      <c r="B40" s="3" t="s">
        <v>190</v>
      </c>
      <c r="C40" s="47"/>
      <c r="D40" s="47"/>
      <c r="E40" s="47"/>
      <c r="F40" s="47"/>
      <c r="G40" s="47"/>
      <c r="I40" s="47"/>
      <c r="J40" s="47" t="s">
        <v>222</v>
      </c>
      <c r="K40" s="47"/>
      <c r="L40" s="47"/>
      <c r="M40" s="47"/>
      <c r="P40" s="47"/>
      <c r="Q40" s="47" t="s">
        <v>183</v>
      </c>
      <c r="S40" s="47"/>
      <c r="U40" s="47"/>
      <c r="V40" s="47"/>
      <c r="W40" s="47"/>
      <c r="X40" s="47"/>
      <c r="Y40" s="47"/>
      <c r="Z40" s="47"/>
    </row>
    <row r="41" spans="1:26" ht="12.75">
      <c r="A41" s="47"/>
      <c r="B41" s="60" t="s">
        <v>184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</sheetData>
  <sheetProtection password="CC38" sheet="1" objects="1" scenarios="1"/>
  <printOptions horizontalCentered="1"/>
  <pageMargins left="0.67" right="0.49" top="0.7874015748031497" bottom="0.3937007874015748" header="0.31496062992125984" footer="0.31496062992125984"/>
  <pageSetup horizontalDpi="300" verticalDpi="300" orientation="landscape" paperSize="9" scale="75" r:id="rId3"/>
  <headerFooter alignWithMargins="0">
    <oddHeader>&amp;L&amp;"Arial,Regular"&amp;8Feasibility Report - Kakamega
Appendix D2 &amp;R&amp;"Arial,Regular"&amp;8Nzoia Cluster -Feasibility Report
Phase II Towns - Kakamega, Busia &amp; Nambale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J298"/>
  <sheetViews>
    <sheetView tabSelected="1" view="pageBreakPreview" zoomScale="55" zoomScaleNormal="68" zoomScaleSheetLayoutView="55" workbookViewId="0" topLeftCell="A138">
      <selection activeCell="H177" sqref="H177"/>
    </sheetView>
  </sheetViews>
  <sheetFormatPr defaultColWidth="9.796875" defaultRowHeight="15" outlineLevelRow="3" outlineLevelCol="1"/>
  <cols>
    <col min="1" max="1" width="9.69921875" style="47" customWidth="1"/>
    <col min="2" max="2" width="9.5" style="47" customWidth="1"/>
    <col min="3" max="3" width="8.09765625" style="47" customWidth="1"/>
    <col min="4" max="4" width="5.5" style="47" customWidth="1"/>
    <col min="5" max="5" width="6.19921875" style="47" customWidth="1"/>
    <col min="6" max="6" width="5.69921875" style="47" hidden="1" customWidth="1" outlineLevel="1"/>
    <col min="7" max="7" width="6.19921875" style="47" customWidth="1" collapsed="1"/>
    <col min="8" max="8" width="6.19921875" style="47" customWidth="1"/>
    <col min="9" max="9" width="6.3984375" style="47" customWidth="1"/>
    <col min="10" max="10" width="6.69921875" style="47" customWidth="1"/>
    <col min="11" max="11" width="6" style="47" customWidth="1"/>
    <col min="12" max="12" width="5.5" style="47" customWidth="1"/>
    <col min="13" max="21" width="6.3984375" style="47" customWidth="1"/>
    <col min="22" max="25" width="6.3984375" style="47" customWidth="1" outlineLevel="1"/>
    <col min="26" max="26" width="6.3984375" style="47" customWidth="1"/>
    <col min="27" max="234" width="9.69921875" style="47" customWidth="1"/>
    <col min="235" max="16384" width="9.69921875" style="47" customWidth="1"/>
  </cols>
  <sheetData>
    <row r="1" spans="7:26" ht="12.75" hidden="1" outlineLevel="1">
      <c r="G1" s="172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2:26" ht="12.75" hidden="1" outlineLevel="1">
      <c r="B2" s="132" t="s">
        <v>211</v>
      </c>
      <c r="C2" s="132"/>
      <c r="D2" s="132"/>
      <c r="E2" s="132"/>
      <c r="F2" s="295"/>
      <c r="G2" s="131" t="e">
        <f>1+#REF!</f>
        <v>#REF!</v>
      </c>
      <c r="H2" s="131" t="e">
        <f aca="true" t="shared" si="0" ref="H2:Z2">+G2</f>
        <v>#REF!</v>
      </c>
      <c r="I2" s="131" t="e">
        <f t="shared" si="0"/>
        <v>#REF!</v>
      </c>
      <c r="J2" s="131" t="e">
        <f t="shared" si="0"/>
        <v>#REF!</v>
      </c>
      <c r="K2" s="131" t="e">
        <f t="shared" si="0"/>
        <v>#REF!</v>
      </c>
      <c r="L2" s="131" t="e">
        <f t="shared" si="0"/>
        <v>#REF!</v>
      </c>
      <c r="M2" s="131" t="e">
        <f t="shared" si="0"/>
        <v>#REF!</v>
      </c>
      <c r="N2" s="131" t="e">
        <f t="shared" si="0"/>
        <v>#REF!</v>
      </c>
      <c r="O2" s="131" t="e">
        <f t="shared" si="0"/>
        <v>#REF!</v>
      </c>
      <c r="P2" s="131" t="e">
        <f t="shared" si="0"/>
        <v>#REF!</v>
      </c>
      <c r="Q2" s="66" t="e">
        <f t="shared" si="0"/>
        <v>#REF!</v>
      </c>
      <c r="R2" s="66" t="e">
        <f t="shared" si="0"/>
        <v>#REF!</v>
      </c>
      <c r="S2" s="66" t="e">
        <f t="shared" si="0"/>
        <v>#REF!</v>
      </c>
      <c r="T2" s="66" t="e">
        <f t="shared" si="0"/>
        <v>#REF!</v>
      </c>
      <c r="U2" s="66" t="e">
        <f t="shared" si="0"/>
        <v>#REF!</v>
      </c>
      <c r="V2" s="66" t="e">
        <f t="shared" si="0"/>
        <v>#REF!</v>
      </c>
      <c r="W2" s="66" t="e">
        <f t="shared" si="0"/>
        <v>#REF!</v>
      </c>
      <c r="X2" s="66" t="e">
        <f t="shared" si="0"/>
        <v>#REF!</v>
      </c>
      <c r="Y2" s="66" t="e">
        <f t="shared" si="0"/>
        <v>#REF!</v>
      </c>
      <c r="Z2" s="66" t="e">
        <f t="shared" si="0"/>
        <v>#REF!</v>
      </c>
    </row>
    <row r="3" spans="2:26" ht="14.25" hidden="1" outlineLevel="1">
      <c r="B3" s="129"/>
      <c r="C3" s="129"/>
      <c r="D3" s="129"/>
      <c r="E3" s="129"/>
      <c r="F3"/>
      <c r="G3" s="191"/>
      <c r="H3" s="129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2:26" ht="18" collapsed="1">
      <c r="B4" s="175" t="s">
        <v>202</v>
      </c>
      <c r="G4" s="100"/>
      <c r="J4" s="100" t="s">
        <v>147</v>
      </c>
      <c r="L4" s="96"/>
      <c r="M4" s="96"/>
      <c r="N4" s="100"/>
      <c r="O4" s="96"/>
      <c r="P4" s="96" t="s">
        <v>163</v>
      </c>
      <c r="Q4" s="96"/>
      <c r="R4" s="159"/>
      <c r="U4" s="96"/>
      <c r="V4" s="159"/>
      <c r="W4" s="100" t="s">
        <v>147</v>
      </c>
      <c r="X4" s="96"/>
      <c r="Z4" s="96"/>
    </row>
    <row r="5" spans="27:35" ht="14.25">
      <c r="AA5"/>
      <c r="AB5"/>
      <c r="AC5"/>
      <c r="AD5"/>
      <c r="AE5"/>
      <c r="AF5"/>
      <c r="AG5"/>
      <c r="AH5"/>
      <c r="AI5"/>
    </row>
    <row r="6" spans="2:39" ht="12.75">
      <c r="B6" s="8"/>
      <c r="C6" s="9"/>
      <c r="D6" s="9"/>
      <c r="E6" s="266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84"/>
      <c r="AI6" s="3"/>
      <c r="AL6" s="116"/>
      <c r="AM6" s="116"/>
    </row>
    <row r="7" spans="2:40" ht="15" customHeight="1">
      <c r="B7" s="35" t="s">
        <v>2</v>
      </c>
      <c r="C7" s="151"/>
      <c r="D7" s="151"/>
      <c r="E7" s="56" t="s">
        <v>0</v>
      </c>
      <c r="F7" s="21">
        <v>2005</v>
      </c>
      <c r="G7" s="112">
        <v>2006</v>
      </c>
      <c r="H7" s="112">
        <v>2007</v>
      </c>
      <c r="I7" s="112">
        <v>2008</v>
      </c>
      <c r="J7" s="112">
        <v>2009</v>
      </c>
      <c r="K7" s="112">
        <v>2010</v>
      </c>
      <c r="L7" s="112">
        <v>2011</v>
      </c>
      <c r="M7" s="112">
        <v>2012</v>
      </c>
      <c r="N7" s="112">
        <v>2013</v>
      </c>
      <c r="O7" s="112">
        <v>2014</v>
      </c>
      <c r="P7" s="112">
        <v>2015</v>
      </c>
      <c r="Q7" s="112">
        <v>2016</v>
      </c>
      <c r="R7" s="112">
        <v>2017</v>
      </c>
      <c r="S7" s="112">
        <v>2018</v>
      </c>
      <c r="T7" s="112">
        <v>2019</v>
      </c>
      <c r="U7" s="112">
        <v>2020</v>
      </c>
      <c r="V7" s="112">
        <v>2021</v>
      </c>
      <c r="W7" s="112">
        <v>2022</v>
      </c>
      <c r="X7" s="112">
        <v>2023</v>
      </c>
      <c r="Y7" s="112">
        <v>2024</v>
      </c>
      <c r="Z7" s="141">
        <v>2025</v>
      </c>
      <c r="AA7" s="348"/>
      <c r="AB7" s="349" t="s">
        <v>1</v>
      </c>
      <c r="AC7" s="350" t="s">
        <v>254</v>
      </c>
      <c r="AD7" s="350" t="s">
        <v>255</v>
      </c>
      <c r="AE7" s="348"/>
      <c r="AF7" s="351" t="s">
        <v>256</v>
      </c>
      <c r="AI7" s="3"/>
      <c r="AJ7" s="352"/>
      <c r="AK7" s="135"/>
      <c r="AL7" s="116"/>
      <c r="AM7" s="116"/>
      <c r="AN7" s="135"/>
    </row>
    <row r="8" spans="2:40" ht="12.75">
      <c r="B8" s="10"/>
      <c r="C8" s="96"/>
      <c r="D8" s="96"/>
      <c r="E8" s="105"/>
      <c r="F8" s="235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247"/>
      <c r="AA8" s="41"/>
      <c r="AB8" s="330" t="s">
        <v>257</v>
      </c>
      <c r="AC8" s="353" t="s">
        <v>258</v>
      </c>
      <c r="AD8" s="353" t="s">
        <v>259</v>
      </c>
      <c r="AE8" s="41"/>
      <c r="AF8" s="44"/>
      <c r="AI8" s="3"/>
      <c r="AJ8" s="135"/>
      <c r="AK8" s="135"/>
      <c r="AL8" s="116"/>
      <c r="AM8" s="116"/>
      <c r="AN8" s="135"/>
    </row>
    <row r="9" spans="2:39" ht="12.75">
      <c r="B9" s="194" t="s">
        <v>47</v>
      </c>
      <c r="C9" s="1"/>
      <c r="D9" s="68"/>
      <c r="E9" s="266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40"/>
      <c r="AA9" s="348"/>
      <c r="AB9" s="354"/>
      <c r="AC9" s="348"/>
      <c r="AD9" s="348"/>
      <c r="AE9" s="348"/>
      <c r="AF9" s="355"/>
      <c r="AI9" s="3"/>
      <c r="AJ9" s="48"/>
      <c r="AK9" s="48"/>
      <c r="AL9" s="48"/>
      <c r="AM9" s="48"/>
    </row>
    <row r="10" spans="1:39" ht="12.75">
      <c r="A10" s="163"/>
      <c r="B10" s="4" t="s">
        <v>12</v>
      </c>
      <c r="C10" s="30"/>
      <c r="D10" s="69"/>
      <c r="E10" s="50" t="s">
        <v>164</v>
      </c>
      <c r="F10" s="61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44">
        <v>0</v>
      </c>
      <c r="AB10" s="356" t="e">
        <f>+#REF!</f>
        <v>#REF!</v>
      </c>
      <c r="AC10" s="357">
        <v>40</v>
      </c>
      <c r="AD10" s="357">
        <v>0</v>
      </c>
      <c r="AE10" s="358">
        <f>+AD10/AC10</f>
        <v>0</v>
      </c>
      <c r="AF10" s="359" t="e">
        <f>+AB10*AE10</f>
        <v>#REF!</v>
      </c>
      <c r="AI10" s="3"/>
      <c r="AJ10" s="48"/>
      <c r="AK10" s="48"/>
      <c r="AL10" s="48"/>
      <c r="AM10" s="48"/>
    </row>
    <row r="11" spans="1:39" ht="12.75">
      <c r="A11" s="163"/>
      <c r="B11" s="4" t="s">
        <v>13</v>
      </c>
      <c r="C11" s="92"/>
      <c r="D11" s="69"/>
      <c r="E11" s="58" t="s">
        <v>164</v>
      </c>
      <c r="F11" s="61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0.307104736455</v>
      </c>
      <c r="W11" s="110">
        <v>0.307104736455</v>
      </c>
      <c r="X11" s="110">
        <v>0.307104736455</v>
      </c>
      <c r="Y11" s="110">
        <v>0</v>
      </c>
      <c r="Z11" s="144">
        <v>0</v>
      </c>
      <c r="AB11" s="356" t="e">
        <f>+#REF!</f>
        <v>#REF!</v>
      </c>
      <c r="AC11" s="357" t="e">
        <f>+#REF!</f>
        <v>#REF!</v>
      </c>
      <c r="AD11" s="357">
        <v>0</v>
      </c>
      <c r="AE11" s="358" t="e">
        <f>+AD11/AC11</f>
        <v>#REF!</v>
      </c>
      <c r="AF11" s="359" t="e">
        <f>+AB11*AE11</f>
        <v>#REF!</v>
      </c>
      <c r="AI11" s="3"/>
      <c r="AJ11" s="48"/>
      <c r="AK11" s="48"/>
      <c r="AL11" s="48"/>
      <c r="AM11" s="48"/>
    </row>
    <row r="12" spans="1:39" ht="12.75">
      <c r="A12" s="163"/>
      <c r="B12" s="4" t="s">
        <v>154</v>
      </c>
      <c r="C12" s="30"/>
      <c r="D12" s="69"/>
      <c r="E12" s="50" t="s">
        <v>164</v>
      </c>
      <c r="F12" s="61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44">
        <v>0</v>
      </c>
      <c r="AB12" s="356" t="e">
        <f>+#REF!</f>
        <v>#REF!</v>
      </c>
      <c r="AC12" s="357" t="e">
        <f>+#REF!</f>
        <v>#REF!</v>
      </c>
      <c r="AD12" s="357">
        <v>0</v>
      </c>
      <c r="AE12" s="358" t="e">
        <f>+AD12/AC12</f>
        <v>#REF!</v>
      </c>
      <c r="AF12" s="359" t="e">
        <f>+AB12*AE12</f>
        <v>#REF!</v>
      </c>
      <c r="AI12" s="3"/>
      <c r="AJ12" s="48"/>
      <c r="AK12" s="48"/>
      <c r="AL12" s="48"/>
      <c r="AM12" s="48"/>
    </row>
    <row r="13" spans="2:39" ht="12.75">
      <c r="B13" s="19" t="s">
        <v>11</v>
      </c>
      <c r="C13" s="30"/>
      <c r="D13" s="69"/>
      <c r="E13" s="105"/>
      <c r="F13" s="170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283"/>
      <c r="AB13" s="356"/>
      <c r="AC13" s="357"/>
      <c r="AD13" s="357"/>
      <c r="AE13" s="358"/>
      <c r="AF13" s="359"/>
      <c r="AI13" s="3"/>
      <c r="AJ13" s="48"/>
      <c r="AK13" s="48"/>
      <c r="AL13" s="48"/>
      <c r="AM13" s="48"/>
    </row>
    <row r="14" spans="2:39" ht="12.75">
      <c r="B14" s="4" t="s">
        <v>12</v>
      </c>
      <c r="D14" s="34"/>
      <c r="E14" s="50" t="s">
        <v>164</v>
      </c>
      <c r="F14" s="61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44">
        <v>0</v>
      </c>
      <c r="AB14" s="356" t="e">
        <f>+#REF!</f>
        <v>#REF!</v>
      </c>
      <c r="AC14" s="357" t="e">
        <f>+#REF!</f>
        <v>#REF!</v>
      </c>
      <c r="AD14" s="357">
        <v>20</v>
      </c>
      <c r="AE14" s="358" t="e">
        <f>+AD14/AC14</f>
        <v>#REF!</v>
      </c>
      <c r="AF14" s="359" t="e">
        <f>+AB14*AE14</f>
        <v>#REF!</v>
      </c>
      <c r="AI14" s="99"/>
      <c r="AJ14" s="99"/>
      <c r="AK14" s="99"/>
      <c r="AL14" s="99"/>
      <c r="AM14" s="99"/>
    </row>
    <row r="15" spans="2:39" ht="12.75">
      <c r="B15" s="2"/>
      <c r="D15" s="34"/>
      <c r="E15" s="58"/>
      <c r="F15" s="61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62"/>
      <c r="R15" s="110"/>
      <c r="S15" s="110"/>
      <c r="T15" s="110"/>
      <c r="U15" s="110"/>
      <c r="V15" s="110"/>
      <c r="W15" s="110"/>
      <c r="X15" s="110"/>
      <c r="Y15" s="110"/>
      <c r="Z15" s="144"/>
      <c r="AB15" s="356"/>
      <c r="AC15" s="357"/>
      <c r="AD15" s="357"/>
      <c r="AE15" s="358"/>
      <c r="AF15" s="34"/>
      <c r="AG15" s="48"/>
      <c r="AH15" s="99"/>
      <c r="AI15" s="99"/>
      <c r="AJ15" s="99"/>
      <c r="AK15" s="99"/>
      <c r="AL15" s="99"/>
      <c r="AM15" s="99"/>
    </row>
    <row r="16" spans="1:39" ht="12.75">
      <c r="A16" s="163"/>
      <c r="B16" s="4" t="s">
        <v>13</v>
      </c>
      <c r="D16" s="34"/>
      <c r="E16" s="50" t="s">
        <v>164</v>
      </c>
      <c r="F16" s="61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0.8105569249511249</v>
      </c>
      <c r="R16" s="110">
        <v>0.8105569249511249</v>
      </c>
      <c r="S16" s="110">
        <v>0.8105569249511249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244">
        <v>0</v>
      </c>
      <c r="Z16" s="144">
        <v>0</v>
      </c>
      <c r="AB16" s="356" t="e">
        <f>+#REF!</f>
        <v>#REF!</v>
      </c>
      <c r="AC16" s="357" t="e">
        <f>+#REF!</f>
        <v>#REF!</v>
      </c>
      <c r="AD16" s="357">
        <v>4</v>
      </c>
      <c r="AE16" s="358" t="e">
        <f>+AD16/AC16</f>
        <v>#REF!</v>
      </c>
      <c r="AF16" s="359" t="e">
        <f>+AB16*AE16</f>
        <v>#REF!</v>
      </c>
      <c r="AG16" s="360"/>
      <c r="AH16" s="99"/>
      <c r="AI16" s="99"/>
      <c r="AJ16" s="99"/>
      <c r="AK16" s="99"/>
      <c r="AL16" s="99"/>
      <c r="AM16" s="99"/>
    </row>
    <row r="17" spans="2:39" ht="12.75" outlineLevel="1">
      <c r="B17" s="19"/>
      <c r="D17" s="34"/>
      <c r="E17" s="58"/>
      <c r="F17" s="61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62"/>
      <c r="R17" s="110"/>
      <c r="S17" s="110"/>
      <c r="T17" s="110"/>
      <c r="U17" s="110"/>
      <c r="V17" s="110"/>
      <c r="W17" s="110"/>
      <c r="X17" s="110"/>
      <c r="Y17" s="110"/>
      <c r="Z17" s="144"/>
      <c r="AB17" s="356"/>
      <c r="AC17" s="357"/>
      <c r="AD17" s="361"/>
      <c r="AE17" s="358"/>
      <c r="AF17" s="359"/>
      <c r="AG17" s="48"/>
      <c r="AH17" s="99"/>
      <c r="AI17" s="99"/>
      <c r="AJ17" s="99"/>
      <c r="AK17" s="99"/>
      <c r="AL17" s="99"/>
      <c r="AM17" s="99"/>
    </row>
    <row r="18" spans="1:39" ht="12.75">
      <c r="A18" s="163"/>
      <c r="B18" s="4" t="s">
        <v>154</v>
      </c>
      <c r="C18" s="30"/>
      <c r="D18" s="69"/>
      <c r="E18" s="50" t="s">
        <v>164</v>
      </c>
      <c r="F18" s="61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0.294647825</v>
      </c>
      <c r="L18" s="110">
        <v>0</v>
      </c>
      <c r="M18" s="110">
        <v>0</v>
      </c>
      <c r="N18" s="110">
        <v>0</v>
      </c>
      <c r="O18" s="110">
        <v>0</v>
      </c>
      <c r="P18" s="110">
        <v>0.294647825</v>
      </c>
      <c r="Q18" s="110">
        <v>0</v>
      </c>
      <c r="R18" s="110">
        <v>0</v>
      </c>
      <c r="S18" s="110">
        <v>0</v>
      </c>
      <c r="T18" s="110">
        <v>0</v>
      </c>
      <c r="U18" s="110">
        <v>0.294647825</v>
      </c>
      <c r="V18" s="110">
        <v>0</v>
      </c>
      <c r="W18" s="110">
        <v>0</v>
      </c>
      <c r="X18" s="110">
        <v>0</v>
      </c>
      <c r="Y18" s="110">
        <v>0</v>
      </c>
      <c r="Z18" s="144">
        <v>0</v>
      </c>
      <c r="AB18" s="356" t="e">
        <f>+#REF!</f>
        <v>#REF!</v>
      </c>
      <c r="AC18" s="357" t="e">
        <f>+#REF!</f>
        <v>#REF!</v>
      </c>
      <c r="AD18" s="361">
        <v>2</v>
      </c>
      <c r="AE18" s="358" t="e">
        <f>+AD18/AC18</f>
        <v>#REF!</v>
      </c>
      <c r="AF18" s="359" t="e">
        <f>+AB18*AE18</f>
        <v>#REF!</v>
      </c>
      <c r="AG18" s="48"/>
      <c r="AH18" s="99"/>
      <c r="AI18" s="99"/>
      <c r="AJ18" s="99"/>
      <c r="AK18" s="99"/>
      <c r="AL18" s="99"/>
      <c r="AM18" s="99"/>
    </row>
    <row r="19" spans="2:39" ht="12.75">
      <c r="B19" s="19"/>
      <c r="D19" s="34"/>
      <c r="E19" s="58"/>
      <c r="F19" s="61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62"/>
      <c r="R19" s="110"/>
      <c r="S19" s="110"/>
      <c r="T19" s="110"/>
      <c r="U19" s="110"/>
      <c r="V19" s="110"/>
      <c r="W19" s="110"/>
      <c r="X19" s="110"/>
      <c r="Y19" s="110"/>
      <c r="Z19" s="144"/>
      <c r="AB19" s="356"/>
      <c r="AC19" s="361"/>
      <c r="AD19" s="361"/>
      <c r="AE19" s="358"/>
      <c r="AF19" s="359"/>
      <c r="AG19" s="48"/>
      <c r="AH19" s="99"/>
      <c r="AI19" s="99"/>
      <c r="AJ19" s="99"/>
      <c r="AK19" s="99"/>
      <c r="AL19" s="99"/>
      <c r="AM19" s="99"/>
    </row>
    <row r="20" spans="2:39" ht="12.75">
      <c r="B20" s="115" t="s">
        <v>158</v>
      </c>
      <c r="D20" s="34"/>
      <c r="E20" s="58"/>
      <c r="F20" s="61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62"/>
      <c r="R20" s="110"/>
      <c r="S20" s="110"/>
      <c r="T20" s="110"/>
      <c r="U20" s="110"/>
      <c r="V20" s="110"/>
      <c r="W20" s="110"/>
      <c r="X20" s="110"/>
      <c r="Y20" s="110"/>
      <c r="Z20" s="144"/>
      <c r="AB20" s="356"/>
      <c r="AC20" s="361"/>
      <c r="AD20" s="361"/>
      <c r="AE20" s="358"/>
      <c r="AF20" s="359"/>
      <c r="AG20" s="48"/>
      <c r="AH20" s="99"/>
      <c r="AI20" s="99"/>
      <c r="AJ20" s="99"/>
      <c r="AK20" s="99"/>
      <c r="AL20" s="99"/>
      <c r="AM20" s="99"/>
    </row>
    <row r="21" spans="2:39" ht="12.75">
      <c r="B21" s="4" t="s">
        <v>12</v>
      </c>
      <c r="D21" s="34"/>
      <c r="E21" s="50" t="s">
        <v>164</v>
      </c>
      <c r="F21" s="61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62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44">
        <v>0</v>
      </c>
      <c r="AB21" s="356" t="e">
        <f>+#REF!</f>
        <v>#REF!</v>
      </c>
      <c r="AC21" s="357" t="e">
        <f>+#REF!</f>
        <v>#REF!</v>
      </c>
      <c r="AD21" s="361">
        <v>20</v>
      </c>
      <c r="AE21" s="358" t="e">
        <f>+AD21/AC21</f>
        <v>#REF!</v>
      </c>
      <c r="AF21" s="359" t="e">
        <f>+AB21*AE21</f>
        <v>#REF!</v>
      </c>
      <c r="AG21" s="360"/>
      <c r="AH21" s="99"/>
      <c r="AI21" s="99"/>
      <c r="AJ21" s="99"/>
      <c r="AK21" s="99"/>
      <c r="AL21" s="99"/>
      <c r="AM21" s="99"/>
    </row>
    <row r="22" spans="2:39" ht="13.5" customHeight="1">
      <c r="B22" s="2"/>
      <c r="D22" s="34"/>
      <c r="E22" s="58"/>
      <c r="F22" s="61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62"/>
      <c r="R22" s="110"/>
      <c r="S22" s="110"/>
      <c r="T22" s="110"/>
      <c r="U22" s="110"/>
      <c r="V22" s="110"/>
      <c r="W22" s="110"/>
      <c r="X22" s="110"/>
      <c r="Y22" s="110"/>
      <c r="Z22" s="144"/>
      <c r="AB22" s="356"/>
      <c r="AC22" s="357"/>
      <c r="AD22" s="361"/>
      <c r="AE22" s="358"/>
      <c r="AF22" s="359"/>
      <c r="AG22" s="48"/>
      <c r="AH22" s="99"/>
      <c r="AI22" s="99"/>
      <c r="AJ22" s="99"/>
      <c r="AK22" s="99"/>
      <c r="AL22" s="99"/>
      <c r="AM22" s="99"/>
    </row>
    <row r="23" spans="1:39" ht="12.75">
      <c r="A23" s="163"/>
      <c r="B23" s="4" t="s">
        <v>13</v>
      </c>
      <c r="D23" s="34"/>
      <c r="E23" s="50" t="s">
        <v>164</v>
      </c>
      <c r="F23" s="61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1.6285923069817498</v>
      </c>
      <c r="R23" s="110">
        <v>1.6285923069817498</v>
      </c>
      <c r="S23" s="110">
        <v>1.6285923069817498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44">
        <v>0</v>
      </c>
      <c r="AB23" s="356" t="e">
        <f>+#REF!</f>
        <v>#REF!</v>
      </c>
      <c r="AC23" s="357" t="e">
        <f>+#REF!</f>
        <v>#REF!</v>
      </c>
      <c r="AD23" s="361">
        <v>5</v>
      </c>
      <c r="AE23" s="358" t="e">
        <f>+AD23/AC23</f>
        <v>#REF!</v>
      </c>
      <c r="AF23" s="359" t="e">
        <f>+AB23*AE23</f>
        <v>#REF!</v>
      </c>
      <c r="AG23" s="48"/>
      <c r="AH23" s="99"/>
      <c r="AI23" s="99"/>
      <c r="AJ23" s="99"/>
      <c r="AK23" s="99"/>
      <c r="AL23" s="99"/>
      <c r="AM23" s="99"/>
    </row>
    <row r="24" spans="1:39" ht="13.5" customHeight="1">
      <c r="A24" s="163"/>
      <c r="B24" s="2"/>
      <c r="D24" s="34"/>
      <c r="E24" s="58"/>
      <c r="F24" s="61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62"/>
      <c r="R24" s="110"/>
      <c r="S24" s="110"/>
      <c r="T24" s="110"/>
      <c r="U24" s="110"/>
      <c r="V24" s="110"/>
      <c r="W24" s="110"/>
      <c r="X24" s="110"/>
      <c r="Y24" s="110"/>
      <c r="Z24" s="144"/>
      <c r="AB24" s="356"/>
      <c r="AC24" s="357"/>
      <c r="AD24" s="361"/>
      <c r="AE24" s="358"/>
      <c r="AF24" s="359"/>
      <c r="AH24" s="99"/>
      <c r="AI24" s="99"/>
      <c r="AJ24" s="99"/>
      <c r="AK24" s="99"/>
      <c r="AL24" s="99"/>
      <c r="AM24" s="99"/>
    </row>
    <row r="25" spans="1:39" ht="12.75">
      <c r="A25" s="163"/>
      <c r="B25" s="4" t="s">
        <v>154</v>
      </c>
      <c r="C25" s="30"/>
      <c r="D25" s="69"/>
      <c r="E25" s="50" t="s">
        <v>164</v>
      </c>
      <c r="F25" s="61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44">
        <v>0</v>
      </c>
      <c r="AB25" s="356" t="e">
        <f>+#REF!</f>
        <v>#REF!</v>
      </c>
      <c r="AC25" s="357" t="e">
        <f>+#REF!</f>
        <v>#REF!</v>
      </c>
      <c r="AD25" s="361">
        <v>2</v>
      </c>
      <c r="AE25" s="358" t="e">
        <f>+AD25/AC25</f>
        <v>#REF!</v>
      </c>
      <c r="AF25" s="359" t="e">
        <f>+AB25*AE25</f>
        <v>#REF!</v>
      </c>
      <c r="AG25" s="360"/>
      <c r="AH25" s="99"/>
      <c r="AI25" s="99"/>
      <c r="AJ25" s="99"/>
      <c r="AK25" s="99"/>
      <c r="AL25" s="99"/>
      <c r="AM25" s="99"/>
    </row>
    <row r="26" spans="2:39" ht="12.75" hidden="1" outlineLevel="1" collapsed="1">
      <c r="B26" s="115" t="s">
        <v>48</v>
      </c>
      <c r="D26" s="34"/>
      <c r="E26" s="58"/>
      <c r="F26" s="61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62"/>
      <c r="R26" s="110"/>
      <c r="S26" s="110"/>
      <c r="T26" s="110"/>
      <c r="U26" s="110"/>
      <c r="V26" s="110"/>
      <c r="W26" s="110"/>
      <c r="X26" s="110"/>
      <c r="Y26" s="110"/>
      <c r="Z26" s="144"/>
      <c r="AA26" s="99"/>
      <c r="AB26" s="356"/>
      <c r="AC26" s="357"/>
      <c r="AD26" s="361"/>
      <c r="AE26" s="358"/>
      <c r="AF26" s="359"/>
      <c r="AG26" s="48"/>
      <c r="AH26" s="99"/>
      <c r="AI26" s="99"/>
      <c r="AJ26" s="99"/>
      <c r="AK26" s="99"/>
      <c r="AL26" s="99"/>
      <c r="AM26" s="99"/>
    </row>
    <row r="27" spans="2:39" ht="12.75" hidden="1" outlineLevel="1">
      <c r="B27" s="4" t="s">
        <v>12</v>
      </c>
      <c r="D27" s="34"/>
      <c r="E27" s="50" t="s">
        <v>164</v>
      </c>
      <c r="F27" s="61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111">
        <v>0</v>
      </c>
      <c r="AB27" s="356"/>
      <c r="AC27" s="357" t="e">
        <f>+#REF!</f>
        <v>#REF!</v>
      </c>
      <c r="AD27" s="361"/>
      <c r="AE27" s="358"/>
      <c r="AF27" s="359"/>
      <c r="AH27" s="99"/>
      <c r="AI27" s="99"/>
      <c r="AJ27" s="99"/>
      <c r="AK27" s="99"/>
      <c r="AL27" s="99"/>
      <c r="AM27" s="99"/>
    </row>
    <row r="28" spans="2:39" ht="12.75" hidden="1" outlineLevel="1">
      <c r="B28" s="2"/>
      <c r="D28" s="34"/>
      <c r="E28" s="58"/>
      <c r="F28" s="61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44"/>
      <c r="AB28" s="356"/>
      <c r="AC28" s="357"/>
      <c r="AD28" s="361"/>
      <c r="AE28" s="358"/>
      <c r="AF28" s="359"/>
      <c r="AG28" s="48"/>
      <c r="AH28" s="99"/>
      <c r="AI28" s="99"/>
      <c r="AJ28" s="99"/>
      <c r="AK28" s="99"/>
      <c r="AL28" s="99"/>
      <c r="AM28" s="99"/>
    </row>
    <row r="29" spans="2:39" ht="12.75" hidden="1" outlineLevel="1">
      <c r="B29" s="4" t="s">
        <v>13</v>
      </c>
      <c r="D29" s="34"/>
      <c r="E29" s="50" t="s">
        <v>164</v>
      </c>
      <c r="F29" s="61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44">
        <v>0</v>
      </c>
      <c r="AB29" s="356"/>
      <c r="AC29" s="357" t="e">
        <f>+#REF!</f>
        <v>#REF!</v>
      </c>
      <c r="AD29" s="361"/>
      <c r="AE29" s="358"/>
      <c r="AF29" s="359"/>
      <c r="AG29" s="360"/>
      <c r="AH29" s="99"/>
      <c r="AI29" s="99"/>
      <c r="AJ29" s="99"/>
      <c r="AK29" s="99"/>
      <c r="AL29" s="99"/>
      <c r="AM29" s="99"/>
    </row>
    <row r="30" spans="2:39" ht="12.75" hidden="1" outlineLevel="1">
      <c r="B30" s="2"/>
      <c r="D30" s="34"/>
      <c r="E30" s="58"/>
      <c r="F30" s="61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44"/>
      <c r="AB30" s="356"/>
      <c r="AC30" s="357"/>
      <c r="AD30" s="361"/>
      <c r="AE30" s="358"/>
      <c r="AF30" s="359"/>
      <c r="AG30" s="48"/>
      <c r="AH30" s="99"/>
      <c r="AI30" s="99"/>
      <c r="AJ30" s="99"/>
      <c r="AK30" s="99"/>
      <c r="AL30" s="99"/>
      <c r="AM30" s="99"/>
    </row>
    <row r="31" spans="2:39" ht="12.75" hidden="1" outlineLevel="1">
      <c r="B31" s="4" t="s">
        <v>154</v>
      </c>
      <c r="D31" s="34"/>
      <c r="E31" s="50" t="s">
        <v>164</v>
      </c>
      <c r="F31" s="61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44">
        <v>0</v>
      </c>
      <c r="AB31" s="356"/>
      <c r="AC31" s="357" t="e">
        <f>+#REF!</f>
        <v>#REF!</v>
      </c>
      <c r="AD31" s="361"/>
      <c r="AE31" s="358"/>
      <c r="AF31" s="359"/>
      <c r="AG31" s="48"/>
      <c r="AH31" s="99"/>
      <c r="AI31" s="99"/>
      <c r="AJ31" s="99"/>
      <c r="AK31" s="99"/>
      <c r="AL31" s="99"/>
      <c r="AM31" s="99"/>
    </row>
    <row r="32" spans="2:33" ht="12.75" hidden="1" outlineLevel="1">
      <c r="B32" s="10"/>
      <c r="D32" s="34"/>
      <c r="E32" s="58"/>
      <c r="F32" s="61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62"/>
      <c r="R32" s="110"/>
      <c r="S32" s="110"/>
      <c r="T32" s="110"/>
      <c r="U32" s="110"/>
      <c r="V32" s="110"/>
      <c r="W32" s="110"/>
      <c r="X32" s="110"/>
      <c r="Y32" s="110"/>
      <c r="Z32" s="144"/>
      <c r="AB32" s="119"/>
      <c r="AD32" s="48"/>
      <c r="AE32" s="48"/>
      <c r="AF32" s="34"/>
      <c r="AG32" s="48"/>
    </row>
    <row r="33" spans="2:33" ht="12.75" collapsed="1">
      <c r="B33" s="19" t="s">
        <v>10</v>
      </c>
      <c r="D33" s="34"/>
      <c r="E33" s="50" t="s">
        <v>164</v>
      </c>
      <c r="F33" s="61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0.294647825</v>
      </c>
      <c r="L33" s="62">
        <v>0</v>
      </c>
      <c r="M33" s="62">
        <v>0</v>
      </c>
      <c r="N33" s="62">
        <v>0</v>
      </c>
      <c r="O33" s="62">
        <v>0</v>
      </c>
      <c r="P33" s="62">
        <v>0.294647825</v>
      </c>
      <c r="Q33" s="62">
        <v>2.4391492319328747</v>
      </c>
      <c r="R33" s="62">
        <v>2.4391492319328747</v>
      </c>
      <c r="S33" s="62">
        <v>2.4391492319328747</v>
      </c>
      <c r="T33" s="62">
        <v>0</v>
      </c>
      <c r="U33" s="62">
        <v>0.294647825</v>
      </c>
      <c r="V33" s="62">
        <v>0.307104736455</v>
      </c>
      <c r="W33" s="62">
        <v>0.307104736455</v>
      </c>
      <c r="X33" s="62">
        <v>0.307104736455</v>
      </c>
      <c r="Y33" s="62">
        <v>0</v>
      </c>
      <c r="Z33" s="111">
        <v>0</v>
      </c>
      <c r="AB33" s="119"/>
      <c r="AD33" s="48"/>
      <c r="AE33" s="48" t="s">
        <v>260</v>
      </c>
      <c r="AF33" s="359" t="e">
        <f>SUM(AF10:AF31)</f>
        <v>#REF!</v>
      </c>
      <c r="AG33" s="48"/>
    </row>
    <row r="34" spans="2:38" ht="12.75">
      <c r="B34" s="91"/>
      <c r="C34" s="41"/>
      <c r="D34" s="44"/>
      <c r="E34" s="188"/>
      <c r="F34" s="192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63"/>
      <c r="R34" s="146"/>
      <c r="S34" s="146"/>
      <c r="T34" s="146"/>
      <c r="U34" s="146"/>
      <c r="V34" s="146"/>
      <c r="W34" s="146"/>
      <c r="X34" s="146"/>
      <c r="Y34" s="146"/>
      <c r="Z34" s="169"/>
      <c r="AA34" s="41"/>
      <c r="AB34" s="362"/>
      <c r="AC34" s="41"/>
      <c r="AD34" s="41"/>
      <c r="AE34" s="41"/>
      <c r="AF34" s="44"/>
      <c r="AG34" s="48"/>
      <c r="AL34" s="65"/>
    </row>
    <row r="35" spans="2:26" ht="12.75">
      <c r="B35" s="1" t="s">
        <v>166</v>
      </c>
      <c r="C35" s="1"/>
      <c r="D35" s="1"/>
      <c r="E35" s="1"/>
      <c r="F35" s="76"/>
      <c r="G35" s="76"/>
      <c r="H35" s="76"/>
      <c r="I35" s="243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2:26" ht="12.75">
      <c r="B36" s="30"/>
      <c r="C36" s="30"/>
      <c r="D36" s="30"/>
      <c r="E36" s="30"/>
      <c r="F36" s="76"/>
      <c r="G36" s="76"/>
      <c r="H36" s="76"/>
      <c r="I36" s="243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4:26" ht="18" hidden="1" outlineLevel="1">
      <c r="N37" s="96"/>
      <c r="O37" s="96"/>
      <c r="P37" s="96"/>
      <c r="Q37" s="96"/>
      <c r="R37" s="100"/>
      <c r="T37" s="363"/>
      <c r="U37" s="96"/>
      <c r="V37" s="87"/>
      <c r="W37" s="96"/>
      <c r="X37" s="100"/>
      <c r="Y37" s="96"/>
      <c r="Z37" s="96"/>
    </row>
    <row r="38" spans="2:26" ht="12.75" hidden="1" outlineLevel="1">
      <c r="B38" s="172"/>
      <c r="C38" s="30"/>
      <c r="D38" s="30"/>
      <c r="E38" s="11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2:26" ht="12.75" hidden="1" outlineLevel="1">
      <c r="B39" s="364"/>
      <c r="C39" s="30"/>
      <c r="D39" s="30"/>
      <c r="E39" s="11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6:26" ht="12.75" collapsed="1"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</row>
    <row r="41" spans="2:27" ht="9" customHeight="1" outlineLevel="1">
      <c r="B41" s="30"/>
      <c r="C41" s="30"/>
      <c r="D41" s="30"/>
      <c r="E41" s="30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48"/>
    </row>
    <row r="42" spans="6:26" ht="9" customHeight="1"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</row>
    <row r="43" spans="2:26" ht="18">
      <c r="B43" s="175" t="s">
        <v>203</v>
      </c>
      <c r="F43" s="124"/>
      <c r="G43" s="199"/>
      <c r="H43" s="124"/>
      <c r="I43" s="124"/>
      <c r="J43" s="200"/>
      <c r="K43" s="199"/>
      <c r="L43" s="200"/>
      <c r="M43" s="200"/>
      <c r="N43" s="200"/>
      <c r="O43" s="200"/>
      <c r="P43" s="200" t="s">
        <v>163</v>
      </c>
      <c r="Q43" s="200"/>
      <c r="R43" s="199"/>
      <c r="S43" s="124"/>
      <c r="T43" s="201"/>
      <c r="U43" s="200"/>
      <c r="V43" s="199"/>
      <c r="W43" s="200"/>
      <c r="X43" s="200"/>
      <c r="Y43" s="200"/>
      <c r="Z43" s="200"/>
    </row>
    <row r="44" spans="6:26" ht="8.25" customHeight="1"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98"/>
      <c r="Q44" s="198"/>
      <c r="R44" s="124"/>
      <c r="S44" s="124"/>
      <c r="T44" s="198"/>
      <c r="U44" s="198"/>
      <c r="V44" s="198"/>
      <c r="W44" s="198"/>
      <c r="X44" s="124"/>
      <c r="Y44" s="198"/>
      <c r="Z44" s="198"/>
    </row>
    <row r="45" spans="2:26" ht="12.75">
      <c r="B45" s="8"/>
      <c r="C45" s="9"/>
      <c r="D45" s="84"/>
      <c r="E45" s="55"/>
      <c r="F45" s="202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4"/>
    </row>
    <row r="46" spans="2:26" ht="12.75">
      <c r="B46" s="35" t="s">
        <v>2</v>
      </c>
      <c r="C46" s="151"/>
      <c r="D46" s="153"/>
      <c r="E46" s="56" t="s">
        <v>0</v>
      </c>
      <c r="F46" s="226">
        <v>2005</v>
      </c>
      <c r="G46" s="227">
        <v>2006</v>
      </c>
      <c r="H46" s="227">
        <v>2007</v>
      </c>
      <c r="I46" s="227">
        <v>2008</v>
      </c>
      <c r="J46" s="227">
        <v>2009</v>
      </c>
      <c r="K46" s="227">
        <v>2010</v>
      </c>
      <c r="L46" s="227">
        <v>2011</v>
      </c>
      <c r="M46" s="227">
        <v>2012</v>
      </c>
      <c r="N46" s="227">
        <v>2013</v>
      </c>
      <c r="O46" s="227">
        <v>2014</v>
      </c>
      <c r="P46" s="227">
        <v>2015</v>
      </c>
      <c r="Q46" s="227">
        <v>2016</v>
      </c>
      <c r="R46" s="227">
        <v>2017</v>
      </c>
      <c r="S46" s="227">
        <v>2018</v>
      </c>
      <c r="T46" s="227">
        <v>2019</v>
      </c>
      <c r="U46" s="227">
        <v>2020</v>
      </c>
      <c r="V46" s="227">
        <v>2021</v>
      </c>
      <c r="W46" s="227">
        <v>2022</v>
      </c>
      <c r="X46" s="227">
        <v>2023</v>
      </c>
      <c r="Y46" s="227">
        <v>2024</v>
      </c>
      <c r="Z46" s="228">
        <v>2025</v>
      </c>
    </row>
    <row r="47" spans="2:26" ht="12.75">
      <c r="B47" s="91"/>
      <c r="C47" s="117"/>
      <c r="D47" s="296"/>
      <c r="E47" s="93"/>
      <c r="F47" s="205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7"/>
    </row>
    <row r="48" spans="2:27" ht="12.75" hidden="1" outlineLevel="1">
      <c r="B48" s="13"/>
      <c r="C48" s="1"/>
      <c r="D48" s="1"/>
      <c r="E48" s="55"/>
      <c r="F48" s="202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4"/>
      <c r="AA48" s="48"/>
    </row>
    <row r="49" spans="2:27" ht="12.75" collapsed="1">
      <c r="B49" s="19" t="s">
        <v>187</v>
      </c>
      <c r="C49" s="30"/>
      <c r="D49" s="30"/>
      <c r="E49" s="57"/>
      <c r="F49" s="217"/>
      <c r="G49" s="218"/>
      <c r="H49" s="218"/>
      <c r="I49" s="218"/>
      <c r="J49" s="218"/>
      <c r="K49" s="218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19"/>
      <c r="AA49" s="48"/>
    </row>
    <row r="50" spans="2:27" ht="14.25">
      <c r="B50" s="19" t="s">
        <v>51</v>
      </c>
      <c r="E50" s="57"/>
      <c r="F50" s="210" t="s">
        <v>49</v>
      </c>
      <c r="G50" s="212" t="s">
        <v>164</v>
      </c>
      <c r="H50" s="297">
        <v>21.435629504</v>
      </c>
      <c r="I50" s="208" t="s">
        <v>50</v>
      </c>
      <c r="J50" s="211"/>
      <c r="K50" s="212">
        <v>10</v>
      </c>
      <c r="L50" s="208" t="s">
        <v>46</v>
      </c>
      <c r="M50" s="211"/>
      <c r="N50" s="365">
        <v>0.025</v>
      </c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19"/>
      <c r="AA50" s="48"/>
    </row>
    <row r="51" spans="2:27" ht="14.25">
      <c r="B51" s="19"/>
      <c r="E51" s="57"/>
      <c r="F51" s="213" t="s">
        <v>52</v>
      </c>
      <c r="G51" s="288"/>
      <c r="H51" s="289">
        <v>40</v>
      </c>
      <c r="I51" s="198" t="s">
        <v>53</v>
      </c>
      <c r="J51" s="214"/>
      <c r="K51" s="215">
        <v>30</v>
      </c>
      <c r="L51" s="198" t="s">
        <v>54</v>
      </c>
      <c r="M51" s="214"/>
      <c r="N51" s="366">
        <v>0.025</v>
      </c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19"/>
      <c r="AA51" s="48"/>
    </row>
    <row r="52" spans="2:26" ht="12.75">
      <c r="B52" s="4" t="s">
        <v>55</v>
      </c>
      <c r="E52" s="50" t="s">
        <v>164</v>
      </c>
      <c r="F52" s="128"/>
      <c r="G52" s="66">
        <v>0.96460332768</v>
      </c>
      <c r="H52" s="66">
        <v>7.2023715133440005</v>
      </c>
      <c r="I52" s="66">
        <v>6.64504514624</v>
      </c>
      <c r="J52" s="66">
        <v>6.64504514624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9">
        <v>0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99">
        <v>0</v>
      </c>
      <c r="W52" s="99">
        <v>0</v>
      </c>
      <c r="X52" s="99">
        <v>0</v>
      </c>
      <c r="Y52" s="99">
        <v>0</v>
      </c>
      <c r="Z52" s="123">
        <v>0</v>
      </c>
    </row>
    <row r="53" spans="2:26" ht="12.75">
      <c r="B53" s="4" t="s">
        <v>56</v>
      </c>
      <c r="E53" s="50" t="s">
        <v>164</v>
      </c>
      <c r="F53" s="128"/>
      <c r="G53" s="99">
        <v>0.024115083192</v>
      </c>
      <c r="H53" s="99">
        <v>0.20417437102560002</v>
      </c>
      <c r="I53" s="99">
        <v>0.37030049968160006</v>
      </c>
      <c r="J53" s="99">
        <v>0.5364266283376001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123">
        <v>0</v>
      </c>
    </row>
    <row r="54" spans="2:34" ht="12.75">
      <c r="B54" s="4" t="s">
        <v>57</v>
      </c>
      <c r="E54" s="50" t="s">
        <v>164</v>
      </c>
      <c r="F54" s="128"/>
      <c r="G54" s="99">
        <v>0.96460332768</v>
      </c>
      <c r="H54" s="99">
        <v>8.166974841024</v>
      </c>
      <c r="I54" s="99">
        <v>14.812019987264001</v>
      </c>
      <c r="J54" s="99">
        <v>21.457065133504003</v>
      </c>
      <c r="K54" s="99">
        <v>21.457065133504003</v>
      </c>
      <c r="L54" s="99">
        <v>21.457065133504003</v>
      </c>
      <c r="M54" s="99">
        <v>21.457065133504003</v>
      </c>
      <c r="N54" s="99">
        <v>21.457065133504003</v>
      </c>
      <c r="O54" s="99">
        <v>21.457065133504003</v>
      </c>
      <c r="P54" s="99">
        <v>21.457065133504003</v>
      </c>
      <c r="Q54" s="99">
        <v>21.457065133504003</v>
      </c>
      <c r="R54" s="99">
        <v>21.457065133504003</v>
      </c>
      <c r="S54" s="99">
        <v>21.457065133504003</v>
      </c>
      <c r="T54" s="99">
        <v>21.457065133504003</v>
      </c>
      <c r="U54" s="99">
        <v>21.457065133504003</v>
      </c>
      <c r="V54" s="99">
        <v>21.457065133504003</v>
      </c>
      <c r="W54" s="99">
        <v>21.457065133504003</v>
      </c>
      <c r="X54" s="99">
        <v>21.457065133504003</v>
      </c>
      <c r="Y54" s="99">
        <v>21.457065133504003</v>
      </c>
      <c r="Z54" s="123">
        <v>21.457065133504003</v>
      </c>
      <c r="AA54" s="66"/>
      <c r="AB54" s="66"/>
      <c r="AC54" s="66"/>
      <c r="AD54" s="66"/>
      <c r="AE54" s="66"/>
      <c r="AF54" s="66"/>
      <c r="AG54" s="66"/>
      <c r="AH54" s="66"/>
    </row>
    <row r="55" spans="2:34" ht="12.75">
      <c r="B55" s="4" t="s">
        <v>58</v>
      </c>
      <c r="E55" s="50" t="s">
        <v>164</v>
      </c>
      <c r="F55" s="128"/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9">
        <v>0</v>
      </c>
      <c r="Q55" s="99">
        <v>0.032153444256</v>
      </c>
      <c r="R55" s="99">
        <v>0.3043859389568</v>
      </c>
      <c r="S55" s="99">
        <v>0.7981199385322667</v>
      </c>
      <c r="T55" s="99">
        <v>1.5133554429824</v>
      </c>
      <c r="U55" s="99">
        <v>2.2285909474325334</v>
      </c>
      <c r="V55" s="99">
        <v>2.943826451882667</v>
      </c>
      <c r="W55" s="99">
        <v>3.6590619563328004</v>
      </c>
      <c r="X55" s="99">
        <v>4.374297460782934</v>
      </c>
      <c r="Y55" s="99">
        <v>5.089532965233067</v>
      </c>
      <c r="Z55" s="123">
        <v>5.8047684696832</v>
      </c>
      <c r="AA55" s="66"/>
      <c r="AB55" s="66"/>
      <c r="AC55" s="66"/>
      <c r="AD55" s="66"/>
      <c r="AE55" s="66"/>
      <c r="AF55" s="66"/>
      <c r="AG55" s="66"/>
      <c r="AH55" s="66"/>
    </row>
    <row r="56" spans="2:34" ht="12.75">
      <c r="B56" s="4" t="s">
        <v>46</v>
      </c>
      <c r="E56" s="50" t="s">
        <v>164</v>
      </c>
      <c r="F56" s="128"/>
      <c r="G56" s="99">
        <v>0</v>
      </c>
      <c r="H56" s="99">
        <v>0</v>
      </c>
      <c r="I56" s="99">
        <v>0</v>
      </c>
      <c r="J56" s="99">
        <v>0</v>
      </c>
      <c r="K56" s="99">
        <v>0.5364266283376001</v>
      </c>
      <c r="L56" s="99">
        <v>0.5364266283376001</v>
      </c>
      <c r="M56" s="99">
        <v>0.5364266283376001</v>
      </c>
      <c r="N56" s="99">
        <v>0.5364266283376001</v>
      </c>
      <c r="O56" s="99">
        <v>0.5364266283376001</v>
      </c>
      <c r="P56" s="99">
        <v>0.5364266283376001</v>
      </c>
      <c r="Q56" s="99">
        <v>0.5364266283376001</v>
      </c>
      <c r="R56" s="99">
        <v>0.5356227922312001</v>
      </c>
      <c r="S56" s="99">
        <v>0.5288169798636801</v>
      </c>
      <c r="T56" s="99">
        <v>0.5164736298742935</v>
      </c>
      <c r="U56" s="99">
        <v>0.49859274226304007</v>
      </c>
      <c r="V56" s="99">
        <v>0.4807118546517868</v>
      </c>
      <c r="W56" s="99">
        <v>0.4628309670405334</v>
      </c>
      <c r="X56" s="99">
        <v>0.4449500794292801</v>
      </c>
      <c r="Y56" s="99">
        <v>0.4270691918180267</v>
      </c>
      <c r="Z56" s="123">
        <v>0.4091883042067734</v>
      </c>
      <c r="AA56" s="66"/>
      <c r="AB56" s="66"/>
      <c r="AC56" s="66"/>
      <c r="AD56" s="66"/>
      <c r="AE56" s="66"/>
      <c r="AF56" s="66"/>
      <c r="AG56" s="66"/>
      <c r="AH56" s="66"/>
    </row>
    <row r="57" spans="2:34" ht="12.75" hidden="1" outlineLevel="1">
      <c r="B57" s="108"/>
      <c r="C57" s="133"/>
      <c r="D57" s="133"/>
      <c r="E57" s="50" t="s">
        <v>164</v>
      </c>
      <c r="F57" s="128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123"/>
      <c r="AA57" s="66"/>
      <c r="AB57" s="66"/>
      <c r="AC57" s="66"/>
      <c r="AD57" s="66"/>
      <c r="AE57" s="66"/>
      <c r="AF57" s="66"/>
      <c r="AG57" s="66"/>
      <c r="AH57" s="66"/>
    </row>
    <row r="58" spans="2:34" ht="12.75" collapsed="1">
      <c r="B58" s="4" t="s">
        <v>59</v>
      </c>
      <c r="E58" s="50" t="s">
        <v>164</v>
      </c>
      <c r="F58" s="128"/>
      <c r="G58" s="99">
        <v>0.5117756544080001</v>
      </c>
      <c r="H58" s="99">
        <v>0.33171636657440007</v>
      </c>
      <c r="I58" s="99">
        <v>0.1655902379184</v>
      </c>
      <c r="J58" s="99">
        <v>0</v>
      </c>
      <c r="K58" s="99">
        <v>0</v>
      </c>
      <c r="L58" s="99">
        <v>0</v>
      </c>
      <c r="M58" s="99">
        <v>0</v>
      </c>
      <c r="N58" s="99">
        <v>0</v>
      </c>
      <c r="O58" s="99">
        <v>0</v>
      </c>
      <c r="P58" s="99">
        <v>0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99">
        <v>0</v>
      </c>
      <c r="W58" s="99">
        <v>0</v>
      </c>
      <c r="X58" s="99">
        <v>0</v>
      </c>
      <c r="Y58" s="99">
        <v>0</v>
      </c>
      <c r="Z58" s="123">
        <v>0</v>
      </c>
      <c r="AA58" s="66"/>
      <c r="AB58" s="66"/>
      <c r="AC58" s="66"/>
      <c r="AD58" s="66"/>
      <c r="AE58" s="66"/>
      <c r="AF58" s="66"/>
      <c r="AG58" s="66"/>
      <c r="AH58" s="66"/>
    </row>
    <row r="59" spans="2:26" ht="12.75">
      <c r="B59" s="2"/>
      <c r="E59" s="57"/>
      <c r="F59" s="27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96"/>
      <c r="R59" s="124"/>
      <c r="S59" s="124"/>
      <c r="T59" s="124"/>
      <c r="U59" s="124"/>
      <c r="V59" s="124"/>
      <c r="W59" s="124"/>
      <c r="X59" s="124"/>
      <c r="Y59" s="124"/>
      <c r="Z59" s="125"/>
    </row>
    <row r="60" spans="2:26" ht="14.25" hidden="1" outlineLevel="1">
      <c r="B60" s="19" t="s">
        <v>187</v>
      </c>
      <c r="E60" s="57"/>
      <c r="F60" s="210" t="s">
        <v>49</v>
      </c>
      <c r="G60" s="284" t="s">
        <v>164</v>
      </c>
      <c r="H60" s="285">
        <v>0</v>
      </c>
      <c r="I60" s="208" t="s">
        <v>50</v>
      </c>
      <c r="J60" s="211"/>
      <c r="K60" s="245">
        <v>10</v>
      </c>
      <c r="L60" s="208" t="s">
        <v>46</v>
      </c>
      <c r="M60" s="211"/>
      <c r="N60" s="367">
        <v>0.08</v>
      </c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19"/>
    </row>
    <row r="61" spans="2:26" ht="14.25" hidden="1" outlineLevel="1">
      <c r="B61" s="19" t="s">
        <v>51</v>
      </c>
      <c r="E61" s="57"/>
      <c r="F61" s="213" t="s">
        <v>52</v>
      </c>
      <c r="G61" s="288"/>
      <c r="H61" s="289">
        <v>20</v>
      </c>
      <c r="I61" s="198" t="s">
        <v>53</v>
      </c>
      <c r="J61" s="214"/>
      <c r="K61" s="246">
        <v>10</v>
      </c>
      <c r="L61" s="198" t="s">
        <v>54</v>
      </c>
      <c r="M61" s="214"/>
      <c r="N61" s="368">
        <v>0.025</v>
      </c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19"/>
    </row>
    <row r="62" spans="2:26" ht="12.75" hidden="1" outlineLevel="1">
      <c r="B62" s="4" t="s">
        <v>55</v>
      </c>
      <c r="E62" s="50" t="s">
        <v>164</v>
      </c>
      <c r="F62" s="195"/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  <c r="X62" s="99">
        <v>0</v>
      </c>
      <c r="Y62" s="99">
        <v>0</v>
      </c>
      <c r="Z62" s="123">
        <v>0</v>
      </c>
    </row>
    <row r="63" spans="2:26" ht="12.75" hidden="1" outlineLevel="1">
      <c r="B63" s="4" t="s">
        <v>56</v>
      </c>
      <c r="E63" s="50" t="s">
        <v>164</v>
      </c>
      <c r="F63" s="195"/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99">
        <v>0</v>
      </c>
      <c r="W63" s="99">
        <v>0</v>
      </c>
      <c r="X63" s="99">
        <v>0</v>
      </c>
      <c r="Y63" s="99">
        <v>0</v>
      </c>
      <c r="Z63" s="123">
        <v>0</v>
      </c>
    </row>
    <row r="64" spans="2:26" ht="12.75" hidden="1" outlineLevel="1">
      <c r="B64" s="4" t="s">
        <v>57</v>
      </c>
      <c r="E64" s="50" t="s">
        <v>164</v>
      </c>
      <c r="F64" s="27"/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99">
        <v>0</v>
      </c>
      <c r="W64" s="99">
        <v>0</v>
      </c>
      <c r="X64" s="99">
        <v>0</v>
      </c>
      <c r="Y64" s="99">
        <v>0</v>
      </c>
      <c r="Z64" s="123">
        <v>0</v>
      </c>
    </row>
    <row r="65" spans="2:26" ht="12.75" hidden="1" outlineLevel="1">
      <c r="B65" s="4" t="s">
        <v>58</v>
      </c>
      <c r="E65" s="50" t="s">
        <v>164</v>
      </c>
      <c r="F65" s="27"/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99">
        <v>0</v>
      </c>
      <c r="W65" s="99">
        <v>0</v>
      </c>
      <c r="X65" s="99">
        <v>0</v>
      </c>
      <c r="Y65" s="99">
        <v>0</v>
      </c>
      <c r="Z65" s="123">
        <v>0</v>
      </c>
    </row>
    <row r="66" spans="2:34" ht="12.75" hidden="1" outlineLevel="1">
      <c r="B66" s="4" t="s">
        <v>46</v>
      </c>
      <c r="E66" s="50" t="s">
        <v>164</v>
      </c>
      <c r="F66" s="27"/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123">
        <v>0</v>
      </c>
      <c r="AA66" s="66"/>
      <c r="AB66" s="66"/>
      <c r="AC66" s="66"/>
      <c r="AD66" s="66"/>
      <c r="AE66" s="66"/>
      <c r="AF66" s="66"/>
      <c r="AG66" s="66"/>
      <c r="AH66" s="66"/>
    </row>
    <row r="67" spans="2:34" ht="12.75" hidden="1" outlineLevel="2">
      <c r="B67" s="4"/>
      <c r="C67" s="241"/>
      <c r="D67" s="241"/>
      <c r="E67" s="50" t="s">
        <v>164</v>
      </c>
      <c r="F67" s="27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123"/>
      <c r="AA67" s="66"/>
      <c r="AB67" s="66"/>
      <c r="AC67" s="66"/>
      <c r="AD67" s="66"/>
      <c r="AE67" s="66"/>
      <c r="AF67" s="66"/>
      <c r="AG67" s="66"/>
      <c r="AH67" s="66"/>
    </row>
    <row r="68" spans="2:34" ht="12.75" hidden="1" outlineLevel="1" collapsed="1">
      <c r="B68" s="4" t="s">
        <v>59</v>
      </c>
      <c r="E68" s="50" t="s">
        <v>164</v>
      </c>
      <c r="F68" s="27"/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99">
        <v>0</v>
      </c>
      <c r="V68" s="99">
        <v>0</v>
      </c>
      <c r="W68" s="99">
        <v>0</v>
      </c>
      <c r="X68" s="99">
        <v>0</v>
      </c>
      <c r="Y68" s="99">
        <v>0</v>
      </c>
      <c r="Z68" s="123">
        <v>0</v>
      </c>
      <c r="AA68" s="66"/>
      <c r="AB68" s="66"/>
      <c r="AC68" s="66"/>
      <c r="AD68" s="66"/>
      <c r="AE68" s="66"/>
      <c r="AF68" s="66"/>
      <c r="AG68" s="66"/>
      <c r="AH68" s="66"/>
    </row>
    <row r="69" spans="2:34" ht="12.75" hidden="1" outlineLevel="1">
      <c r="B69" s="4"/>
      <c r="E69" s="50"/>
      <c r="F69" s="27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123"/>
      <c r="AA69" s="66"/>
      <c r="AB69" s="66"/>
      <c r="AC69" s="66"/>
      <c r="AD69" s="66"/>
      <c r="AE69" s="66"/>
      <c r="AF69" s="66"/>
      <c r="AG69" s="66"/>
      <c r="AH69" s="66"/>
    </row>
    <row r="70" spans="2:34" ht="14.25" hidden="1" outlineLevel="2">
      <c r="B70" s="19"/>
      <c r="E70" s="57"/>
      <c r="F70" s="210" t="s">
        <v>49</v>
      </c>
      <c r="G70" s="211"/>
      <c r="H70" s="212">
        <v>0</v>
      </c>
      <c r="I70" s="208" t="s">
        <v>50</v>
      </c>
      <c r="J70" s="211"/>
      <c r="K70" s="212">
        <v>10</v>
      </c>
      <c r="L70" s="208" t="s">
        <v>46</v>
      </c>
      <c r="M70" s="211"/>
      <c r="N70" s="369">
        <v>0.08</v>
      </c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19"/>
      <c r="AA70" s="66"/>
      <c r="AB70" s="66"/>
      <c r="AC70" s="66"/>
      <c r="AD70" s="66"/>
      <c r="AE70" s="66"/>
      <c r="AF70" s="66"/>
      <c r="AG70" s="66"/>
      <c r="AH70" s="66"/>
    </row>
    <row r="71" spans="2:34" ht="14.25" hidden="1" outlineLevel="2">
      <c r="B71" s="19"/>
      <c r="E71" s="57"/>
      <c r="F71" s="213" t="s">
        <v>52</v>
      </c>
      <c r="G71" s="214"/>
      <c r="H71" s="215">
        <v>30</v>
      </c>
      <c r="I71" s="198" t="s">
        <v>53</v>
      </c>
      <c r="J71" s="214"/>
      <c r="K71" s="215">
        <v>20</v>
      </c>
      <c r="L71" s="198" t="s">
        <v>54</v>
      </c>
      <c r="M71" s="214"/>
      <c r="N71" s="370">
        <v>0.025</v>
      </c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19"/>
      <c r="AA71" s="66"/>
      <c r="AB71" s="66"/>
      <c r="AC71" s="66"/>
      <c r="AD71" s="66"/>
      <c r="AE71" s="66"/>
      <c r="AF71" s="66"/>
      <c r="AG71" s="66"/>
      <c r="AH71" s="66"/>
    </row>
    <row r="72" spans="2:34" ht="12.75" hidden="1" outlineLevel="2">
      <c r="B72" s="4" t="s">
        <v>55</v>
      </c>
      <c r="E72" s="50" t="s">
        <v>164</v>
      </c>
      <c r="F72" s="195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>
        <v>0</v>
      </c>
      <c r="U72" s="99">
        <v>0</v>
      </c>
      <c r="V72" s="99">
        <v>0</v>
      </c>
      <c r="W72" s="99">
        <v>0</v>
      </c>
      <c r="X72" s="99">
        <v>0</v>
      </c>
      <c r="Y72" s="99">
        <v>0</v>
      </c>
      <c r="Z72" s="123">
        <v>0</v>
      </c>
      <c r="AA72" s="66"/>
      <c r="AB72" s="66"/>
      <c r="AC72" s="66"/>
      <c r="AD72" s="66"/>
      <c r="AE72" s="66"/>
      <c r="AF72" s="66"/>
      <c r="AG72" s="66"/>
      <c r="AH72" s="66"/>
    </row>
    <row r="73" spans="2:34" ht="12.75" hidden="1" outlineLevel="2">
      <c r="B73" s="4" t="s">
        <v>56</v>
      </c>
      <c r="E73" s="50" t="s">
        <v>164</v>
      </c>
      <c r="F73" s="195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>
        <v>0</v>
      </c>
      <c r="U73" s="99">
        <v>0</v>
      </c>
      <c r="V73" s="99">
        <v>0</v>
      </c>
      <c r="W73" s="99">
        <v>0</v>
      </c>
      <c r="X73" s="99">
        <v>0</v>
      </c>
      <c r="Y73" s="99">
        <v>0</v>
      </c>
      <c r="Z73" s="123">
        <v>0</v>
      </c>
      <c r="AA73" s="66"/>
      <c r="AB73" s="66"/>
      <c r="AC73" s="66"/>
      <c r="AD73" s="66"/>
      <c r="AE73" s="66"/>
      <c r="AF73" s="66"/>
      <c r="AG73" s="66"/>
      <c r="AH73" s="66"/>
    </row>
    <row r="74" spans="2:34" ht="12.75" hidden="1" outlineLevel="2">
      <c r="B74" s="4" t="s">
        <v>57</v>
      </c>
      <c r="E74" s="50" t="s">
        <v>164</v>
      </c>
      <c r="F74" s="27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>
        <v>0</v>
      </c>
      <c r="U74" s="99">
        <v>0</v>
      </c>
      <c r="V74" s="99">
        <v>0</v>
      </c>
      <c r="W74" s="99">
        <v>0</v>
      </c>
      <c r="X74" s="99">
        <v>0</v>
      </c>
      <c r="Y74" s="99">
        <v>0</v>
      </c>
      <c r="Z74" s="123">
        <v>0</v>
      </c>
      <c r="AA74" s="66"/>
      <c r="AB74" s="66"/>
      <c r="AC74" s="66"/>
      <c r="AD74" s="66"/>
      <c r="AE74" s="66"/>
      <c r="AF74" s="66"/>
      <c r="AG74" s="66"/>
      <c r="AH74" s="66"/>
    </row>
    <row r="75" spans="2:34" ht="12.75" hidden="1" outlineLevel="2">
      <c r="B75" s="4" t="s">
        <v>58</v>
      </c>
      <c r="E75" s="50" t="s">
        <v>164</v>
      </c>
      <c r="F75" s="27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78"/>
      <c r="R75" s="99"/>
      <c r="S75" s="99"/>
      <c r="T75" s="99"/>
      <c r="U75" s="99"/>
      <c r="V75" s="99"/>
      <c r="W75" s="99"/>
      <c r="X75" s="99"/>
      <c r="Y75" s="99"/>
      <c r="Z75" s="123">
        <v>0</v>
      </c>
      <c r="AA75" s="66"/>
      <c r="AB75" s="66"/>
      <c r="AC75" s="66"/>
      <c r="AD75" s="66"/>
      <c r="AE75" s="66"/>
      <c r="AF75" s="66"/>
      <c r="AG75" s="66"/>
      <c r="AH75" s="66"/>
    </row>
    <row r="76" spans="2:34" ht="13.5" customHeight="1" hidden="1" outlineLevel="2">
      <c r="B76" s="4" t="s">
        <v>46</v>
      </c>
      <c r="E76" s="50" t="s">
        <v>164</v>
      </c>
      <c r="F76" s="27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>
        <v>0</v>
      </c>
      <c r="U76" s="99">
        <v>0</v>
      </c>
      <c r="V76" s="99">
        <v>0</v>
      </c>
      <c r="W76" s="99">
        <v>0</v>
      </c>
      <c r="X76" s="99">
        <v>0</v>
      </c>
      <c r="Y76" s="99">
        <v>0</v>
      </c>
      <c r="Z76" s="123">
        <v>0</v>
      </c>
      <c r="AA76" s="66"/>
      <c r="AB76" s="66"/>
      <c r="AC76" s="66"/>
      <c r="AD76" s="66"/>
      <c r="AE76" s="66"/>
      <c r="AF76" s="66"/>
      <c r="AG76" s="66"/>
      <c r="AH76" s="66"/>
    </row>
    <row r="77" spans="2:34" ht="12.75" hidden="1" outlineLevel="3">
      <c r="B77" s="108"/>
      <c r="C77" s="133"/>
      <c r="D77" s="133"/>
      <c r="E77" s="50" t="s">
        <v>164</v>
      </c>
      <c r="F77" s="220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>
        <v>0</v>
      </c>
      <c r="U77" s="168">
        <v>0</v>
      </c>
      <c r="V77" s="168">
        <v>0</v>
      </c>
      <c r="W77" s="168">
        <v>0</v>
      </c>
      <c r="X77" s="168">
        <v>0</v>
      </c>
      <c r="Y77" s="168">
        <v>0</v>
      </c>
      <c r="Z77" s="216">
        <v>0</v>
      </c>
      <c r="AA77" s="66"/>
      <c r="AB77" s="66"/>
      <c r="AC77" s="66"/>
      <c r="AD77" s="66"/>
      <c r="AE77" s="66"/>
      <c r="AF77" s="66"/>
      <c r="AG77" s="66"/>
      <c r="AH77" s="66"/>
    </row>
    <row r="78" spans="2:34" ht="12.75" hidden="1" outlineLevel="2">
      <c r="B78" s="4" t="s">
        <v>59</v>
      </c>
      <c r="E78" s="50" t="s">
        <v>164</v>
      </c>
      <c r="F78" s="27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>
        <v>0</v>
      </c>
      <c r="U78" s="99">
        <v>0</v>
      </c>
      <c r="V78" s="99">
        <v>0</v>
      </c>
      <c r="W78" s="99">
        <v>0</v>
      </c>
      <c r="X78" s="99">
        <v>0</v>
      </c>
      <c r="Y78" s="99">
        <v>0</v>
      </c>
      <c r="Z78" s="123">
        <v>0</v>
      </c>
      <c r="AA78" s="66"/>
      <c r="AB78" s="66"/>
      <c r="AC78" s="66"/>
      <c r="AD78" s="66"/>
      <c r="AE78" s="66"/>
      <c r="AF78" s="66"/>
      <c r="AG78" s="66"/>
      <c r="AH78" s="66"/>
    </row>
    <row r="79" spans="2:34" ht="12.75" hidden="1" outlineLevel="2">
      <c r="B79" s="2"/>
      <c r="E79" s="57"/>
      <c r="F79" s="27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196"/>
      <c r="R79" s="124"/>
      <c r="S79" s="124"/>
      <c r="T79" s="124"/>
      <c r="U79" s="124"/>
      <c r="V79" s="124"/>
      <c r="W79" s="124"/>
      <c r="X79" s="124"/>
      <c r="Y79" s="124"/>
      <c r="Z79" s="125"/>
      <c r="AA79" s="66"/>
      <c r="AB79" s="66"/>
      <c r="AC79" s="66"/>
      <c r="AD79" s="66"/>
      <c r="AE79" s="66"/>
      <c r="AF79" s="66"/>
      <c r="AG79" s="66"/>
      <c r="AH79" s="66"/>
    </row>
    <row r="80" spans="2:34" ht="12.75" hidden="1" outlineLevel="2">
      <c r="B80" s="2"/>
      <c r="E80" s="57"/>
      <c r="F80" s="27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196"/>
      <c r="R80" s="124"/>
      <c r="S80" s="124"/>
      <c r="T80" s="124"/>
      <c r="U80" s="124"/>
      <c r="V80" s="124"/>
      <c r="W80" s="124"/>
      <c r="X80" s="124"/>
      <c r="Y80" s="124"/>
      <c r="Z80" s="125"/>
      <c r="AA80" s="66"/>
      <c r="AB80" s="66"/>
      <c r="AC80" s="66"/>
      <c r="AD80" s="66"/>
      <c r="AE80" s="66"/>
      <c r="AF80" s="66"/>
      <c r="AG80" s="66"/>
      <c r="AH80" s="66"/>
    </row>
    <row r="81" spans="2:34" ht="14.25" hidden="1" outlineLevel="2">
      <c r="B81" s="19"/>
      <c r="E81" s="57"/>
      <c r="F81" s="210" t="s">
        <v>49</v>
      </c>
      <c r="G81" s="211"/>
      <c r="H81" s="212">
        <v>0</v>
      </c>
      <c r="I81" s="208" t="s">
        <v>50</v>
      </c>
      <c r="J81" s="211"/>
      <c r="K81" s="212">
        <v>0</v>
      </c>
      <c r="L81" s="208" t="s">
        <v>46</v>
      </c>
      <c r="M81" s="211"/>
      <c r="N81" s="369">
        <v>0.025</v>
      </c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19"/>
      <c r="AA81" s="66"/>
      <c r="AB81" s="66"/>
      <c r="AC81" s="66"/>
      <c r="AD81" s="66"/>
      <c r="AE81" s="66"/>
      <c r="AF81" s="66"/>
      <c r="AG81" s="66"/>
      <c r="AH81" s="66"/>
    </row>
    <row r="82" spans="2:34" ht="14.25" hidden="1" outlineLevel="2">
      <c r="B82" s="19"/>
      <c r="E82" s="57"/>
      <c r="F82" s="213" t="s">
        <v>52</v>
      </c>
      <c r="G82" s="214"/>
      <c r="H82" s="215">
        <v>10</v>
      </c>
      <c r="I82" s="198" t="s">
        <v>53</v>
      </c>
      <c r="J82" s="214"/>
      <c r="K82" s="215">
        <v>10</v>
      </c>
      <c r="L82" s="198" t="s">
        <v>54</v>
      </c>
      <c r="M82" s="214"/>
      <c r="N82" s="370">
        <v>0.0025</v>
      </c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19"/>
      <c r="AA82" s="66"/>
      <c r="AB82" s="66"/>
      <c r="AC82" s="66"/>
      <c r="AD82" s="66"/>
      <c r="AE82" s="66"/>
      <c r="AF82" s="66"/>
      <c r="AG82" s="66"/>
      <c r="AH82" s="66"/>
    </row>
    <row r="83" spans="2:34" ht="12.75" hidden="1" outlineLevel="2">
      <c r="B83" s="4" t="s">
        <v>55</v>
      </c>
      <c r="E83" s="50" t="s">
        <v>164</v>
      </c>
      <c r="F83" s="195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>
        <v>0</v>
      </c>
      <c r="U83" s="99">
        <v>0</v>
      </c>
      <c r="V83" s="99">
        <v>0</v>
      </c>
      <c r="W83" s="99">
        <v>0</v>
      </c>
      <c r="X83" s="99">
        <v>0</v>
      </c>
      <c r="Y83" s="99">
        <v>0</v>
      </c>
      <c r="Z83" s="123">
        <v>0</v>
      </c>
      <c r="AA83" s="66"/>
      <c r="AB83" s="66"/>
      <c r="AC83" s="66"/>
      <c r="AD83" s="66"/>
      <c r="AE83" s="66"/>
      <c r="AF83" s="66"/>
      <c r="AG83" s="66"/>
      <c r="AH83" s="66"/>
    </row>
    <row r="84" spans="2:34" ht="12.75" hidden="1" outlineLevel="2">
      <c r="B84" s="4" t="s">
        <v>56</v>
      </c>
      <c r="E84" s="50" t="s">
        <v>164</v>
      </c>
      <c r="F84" s="195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>
        <v>0</v>
      </c>
      <c r="U84" s="99">
        <v>0</v>
      </c>
      <c r="V84" s="99">
        <v>0</v>
      </c>
      <c r="W84" s="99">
        <v>0</v>
      </c>
      <c r="X84" s="99">
        <v>0</v>
      </c>
      <c r="Y84" s="99">
        <v>0</v>
      </c>
      <c r="Z84" s="123">
        <v>0</v>
      </c>
      <c r="AA84" s="66"/>
      <c r="AB84" s="66"/>
      <c r="AC84" s="66"/>
      <c r="AD84" s="66"/>
      <c r="AE84" s="66"/>
      <c r="AF84" s="66"/>
      <c r="AG84" s="66"/>
      <c r="AH84" s="66"/>
    </row>
    <row r="85" spans="2:34" ht="12.75" hidden="1" outlineLevel="2">
      <c r="B85" s="4" t="s">
        <v>57</v>
      </c>
      <c r="E85" s="50" t="s">
        <v>164</v>
      </c>
      <c r="F85" s="27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>
        <v>0</v>
      </c>
      <c r="U85" s="99">
        <v>0</v>
      </c>
      <c r="V85" s="99">
        <v>0</v>
      </c>
      <c r="W85" s="99">
        <v>0</v>
      </c>
      <c r="X85" s="99">
        <v>0</v>
      </c>
      <c r="Y85" s="99">
        <v>0</v>
      </c>
      <c r="Z85" s="123">
        <v>0</v>
      </c>
      <c r="AA85" s="66"/>
      <c r="AB85" s="66"/>
      <c r="AC85" s="66"/>
      <c r="AD85" s="66"/>
      <c r="AE85" s="66"/>
      <c r="AF85" s="66"/>
      <c r="AG85" s="66"/>
      <c r="AH85" s="66"/>
    </row>
    <row r="86" spans="2:34" ht="12.75" hidden="1" outlineLevel="2">
      <c r="B86" s="4" t="s">
        <v>58</v>
      </c>
      <c r="E86" s="50" t="s">
        <v>164</v>
      </c>
      <c r="F86" s="27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>
        <v>0</v>
      </c>
      <c r="V86" s="99">
        <v>0</v>
      </c>
      <c r="W86" s="99">
        <v>0</v>
      </c>
      <c r="X86" s="99">
        <v>0</v>
      </c>
      <c r="Y86" s="99">
        <v>0</v>
      </c>
      <c r="Z86" s="123">
        <v>0</v>
      </c>
      <c r="AA86" s="66"/>
      <c r="AB86" s="66"/>
      <c r="AC86" s="66"/>
      <c r="AD86" s="66"/>
      <c r="AE86" s="66"/>
      <c r="AF86" s="66"/>
      <c r="AG86" s="66"/>
      <c r="AH86" s="66"/>
    </row>
    <row r="87" spans="2:34" ht="12.75" hidden="1" outlineLevel="2">
      <c r="B87" s="4" t="s">
        <v>46</v>
      </c>
      <c r="E87" s="50" t="s">
        <v>164</v>
      </c>
      <c r="F87" s="27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>
        <v>0</v>
      </c>
      <c r="U87" s="99">
        <v>0</v>
      </c>
      <c r="V87" s="99">
        <v>0</v>
      </c>
      <c r="W87" s="99">
        <v>0</v>
      </c>
      <c r="X87" s="99">
        <v>0</v>
      </c>
      <c r="Y87" s="99">
        <v>0</v>
      </c>
      <c r="Z87" s="123">
        <v>0</v>
      </c>
      <c r="AA87" s="66"/>
      <c r="AB87" s="66"/>
      <c r="AC87" s="66"/>
      <c r="AD87" s="66"/>
      <c r="AE87" s="66"/>
      <c r="AF87" s="66"/>
      <c r="AG87" s="66"/>
      <c r="AH87" s="66"/>
    </row>
    <row r="88" spans="2:34" ht="12.75" hidden="1" outlineLevel="3">
      <c r="B88" s="108"/>
      <c r="C88" s="133"/>
      <c r="D88" s="133"/>
      <c r="E88" s="50" t="s">
        <v>164</v>
      </c>
      <c r="F88" s="220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>
        <v>0</v>
      </c>
      <c r="U88" s="168">
        <v>0</v>
      </c>
      <c r="V88" s="168">
        <v>0</v>
      </c>
      <c r="W88" s="168">
        <v>0</v>
      </c>
      <c r="X88" s="168">
        <v>0</v>
      </c>
      <c r="Y88" s="168">
        <v>0</v>
      </c>
      <c r="Z88" s="216">
        <v>0</v>
      </c>
      <c r="AA88" s="66"/>
      <c r="AB88" s="66"/>
      <c r="AC88" s="66"/>
      <c r="AD88" s="66"/>
      <c r="AE88" s="66"/>
      <c r="AF88" s="66"/>
      <c r="AG88" s="66"/>
      <c r="AH88" s="66"/>
    </row>
    <row r="89" spans="2:34" ht="12.75" hidden="1" outlineLevel="2">
      <c r="B89" s="4" t="s">
        <v>59</v>
      </c>
      <c r="E89" s="50" t="s">
        <v>164</v>
      </c>
      <c r="F89" s="27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>
        <v>0</v>
      </c>
      <c r="U89" s="99">
        <v>0</v>
      </c>
      <c r="V89" s="99">
        <v>0</v>
      </c>
      <c r="W89" s="99">
        <v>0</v>
      </c>
      <c r="X89" s="99">
        <v>0</v>
      </c>
      <c r="Y89" s="99">
        <v>0</v>
      </c>
      <c r="Z89" s="123">
        <v>0</v>
      </c>
      <c r="AA89" s="66"/>
      <c r="AB89" s="66"/>
      <c r="AC89" s="66"/>
      <c r="AD89" s="66"/>
      <c r="AE89" s="66"/>
      <c r="AF89" s="66"/>
      <c r="AG89" s="66"/>
      <c r="AH89" s="66"/>
    </row>
    <row r="90" spans="2:34" ht="12.75" hidden="1" outlineLevel="2">
      <c r="B90" s="4"/>
      <c r="E90" s="50"/>
      <c r="F90" s="27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123"/>
      <c r="AA90" s="66"/>
      <c r="AB90" s="66"/>
      <c r="AC90" s="66"/>
      <c r="AD90" s="66"/>
      <c r="AE90" s="66"/>
      <c r="AF90" s="66"/>
      <c r="AG90" s="66"/>
      <c r="AH90" s="66"/>
    </row>
    <row r="91" spans="2:34" ht="12.75" hidden="1" outlineLevel="2">
      <c r="B91" s="4"/>
      <c r="E91" s="50"/>
      <c r="F91" s="27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123"/>
      <c r="AA91" s="66"/>
      <c r="AB91" s="66"/>
      <c r="AC91" s="66"/>
      <c r="AD91" s="66"/>
      <c r="AE91" s="66"/>
      <c r="AF91" s="66"/>
      <c r="AG91" s="66"/>
      <c r="AH91" s="66"/>
    </row>
    <row r="92" spans="2:34" ht="14.25" hidden="1" outlineLevel="1" collapsed="1">
      <c r="B92" s="19" t="s">
        <v>61</v>
      </c>
      <c r="E92" s="57"/>
      <c r="F92" s="210" t="s">
        <v>49</v>
      </c>
      <c r="G92" s="212" t="s">
        <v>164</v>
      </c>
      <c r="H92" s="285">
        <v>0</v>
      </c>
      <c r="I92" s="208" t="s">
        <v>50</v>
      </c>
      <c r="J92" s="211"/>
      <c r="K92" s="212">
        <v>0</v>
      </c>
      <c r="L92" s="208" t="s">
        <v>46</v>
      </c>
      <c r="M92" s="211"/>
      <c r="N92" s="367">
        <v>0.12</v>
      </c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19"/>
      <c r="AA92" s="66"/>
      <c r="AB92" s="66"/>
      <c r="AC92" s="66"/>
      <c r="AD92" s="66"/>
      <c r="AE92" s="66"/>
      <c r="AF92" s="66"/>
      <c r="AG92" s="66"/>
      <c r="AH92" s="66"/>
    </row>
    <row r="93" spans="2:34" ht="14.25" hidden="1" outlineLevel="1">
      <c r="B93" s="19"/>
      <c r="E93" s="57"/>
      <c r="F93" s="213" t="s">
        <v>52</v>
      </c>
      <c r="G93" s="290"/>
      <c r="H93" s="289">
        <v>10</v>
      </c>
      <c r="I93" s="198" t="s">
        <v>53</v>
      </c>
      <c r="J93" s="214"/>
      <c r="K93" s="246">
        <v>10</v>
      </c>
      <c r="L93" s="198" t="s">
        <v>54</v>
      </c>
      <c r="M93" s="214"/>
      <c r="N93" s="368">
        <v>0.025</v>
      </c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19"/>
      <c r="AA93" s="66"/>
      <c r="AB93" s="66"/>
      <c r="AC93" s="66"/>
      <c r="AD93" s="66"/>
      <c r="AE93" s="66"/>
      <c r="AF93" s="66"/>
      <c r="AG93" s="66"/>
      <c r="AH93" s="66"/>
    </row>
    <row r="94" spans="2:34" ht="12.75" hidden="1" outlineLevel="1">
      <c r="B94" s="4" t="s">
        <v>55</v>
      </c>
      <c r="E94" s="50" t="s">
        <v>164</v>
      </c>
      <c r="F94" s="195"/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>
        <v>0</v>
      </c>
      <c r="V94" s="99">
        <v>0</v>
      </c>
      <c r="W94" s="99">
        <v>0</v>
      </c>
      <c r="X94" s="99">
        <v>0</v>
      </c>
      <c r="Y94" s="99">
        <v>0</v>
      </c>
      <c r="Z94" s="123">
        <v>0</v>
      </c>
      <c r="AA94" s="66"/>
      <c r="AB94" s="66"/>
      <c r="AC94" s="66"/>
      <c r="AD94" s="66"/>
      <c r="AE94" s="66"/>
      <c r="AF94" s="66"/>
      <c r="AG94" s="66"/>
      <c r="AH94" s="66"/>
    </row>
    <row r="95" spans="2:34" ht="12.75" hidden="1" outlineLevel="1">
      <c r="B95" s="4" t="s">
        <v>56</v>
      </c>
      <c r="E95" s="50" t="s">
        <v>164</v>
      </c>
      <c r="F95" s="195"/>
      <c r="G95" s="99">
        <v>0</v>
      </c>
      <c r="H95" s="99">
        <v>0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0</v>
      </c>
      <c r="Q95" s="99">
        <v>0</v>
      </c>
      <c r="R95" s="99">
        <v>0</v>
      </c>
      <c r="S95" s="99">
        <v>0</v>
      </c>
      <c r="T95" s="99">
        <v>0</v>
      </c>
      <c r="U95" s="99">
        <v>0</v>
      </c>
      <c r="V95" s="99">
        <v>0</v>
      </c>
      <c r="W95" s="99">
        <v>0</v>
      </c>
      <c r="X95" s="99">
        <v>0</v>
      </c>
      <c r="Y95" s="99">
        <v>0</v>
      </c>
      <c r="Z95" s="123">
        <v>0</v>
      </c>
      <c r="AA95" s="66"/>
      <c r="AB95" s="66"/>
      <c r="AC95" s="66"/>
      <c r="AD95" s="66"/>
      <c r="AE95" s="66"/>
      <c r="AF95" s="66"/>
      <c r="AG95" s="66"/>
      <c r="AH95" s="66"/>
    </row>
    <row r="96" spans="2:34" ht="12.75" hidden="1" outlineLevel="1">
      <c r="B96" s="4" t="s">
        <v>57</v>
      </c>
      <c r="E96" s="50" t="s">
        <v>164</v>
      </c>
      <c r="F96" s="27"/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0</v>
      </c>
      <c r="S96" s="99">
        <v>0</v>
      </c>
      <c r="T96" s="99">
        <v>0</v>
      </c>
      <c r="U96" s="99">
        <v>0</v>
      </c>
      <c r="V96" s="99">
        <v>0</v>
      </c>
      <c r="W96" s="99">
        <v>0</v>
      </c>
      <c r="X96" s="99">
        <v>0</v>
      </c>
      <c r="Y96" s="99">
        <v>0</v>
      </c>
      <c r="Z96" s="123">
        <v>0</v>
      </c>
      <c r="AA96" s="66"/>
      <c r="AB96" s="66"/>
      <c r="AC96" s="66"/>
      <c r="AD96" s="66"/>
      <c r="AE96" s="66"/>
      <c r="AF96" s="66"/>
      <c r="AG96" s="66"/>
      <c r="AH96" s="66"/>
    </row>
    <row r="97" spans="2:26" ht="12.75" hidden="1" outlineLevel="1">
      <c r="B97" s="4" t="s">
        <v>58</v>
      </c>
      <c r="E97" s="50" t="s">
        <v>164</v>
      </c>
      <c r="F97" s="27"/>
      <c r="G97" s="99">
        <v>0</v>
      </c>
      <c r="H97" s="99">
        <v>0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>
        <v>0</v>
      </c>
      <c r="V97" s="99">
        <v>0</v>
      </c>
      <c r="W97" s="99">
        <v>0</v>
      </c>
      <c r="X97" s="99">
        <v>0</v>
      </c>
      <c r="Y97" s="99">
        <v>0</v>
      </c>
      <c r="Z97" s="123">
        <v>0</v>
      </c>
    </row>
    <row r="98" spans="2:26" ht="12.75" hidden="1" outlineLevel="1">
      <c r="B98" s="4" t="s">
        <v>46</v>
      </c>
      <c r="E98" s="50" t="s">
        <v>164</v>
      </c>
      <c r="F98" s="27"/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0</v>
      </c>
      <c r="U98" s="99">
        <v>0</v>
      </c>
      <c r="V98" s="99">
        <v>0</v>
      </c>
      <c r="W98" s="99">
        <v>0</v>
      </c>
      <c r="X98" s="99">
        <v>0</v>
      </c>
      <c r="Y98" s="99">
        <v>0</v>
      </c>
      <c r="Z98" s="123">
        <v>0</v>
      </c>
    </row>
    <row r="99" spans="2:34" ht="12.75" hidden="1" outlineLevel="2">
      <c r="B99" s="108"/>
      <c r="C99" s="133"/>
      <c r="D99" s="133"/>
      <c r="E99" s="50" t="s">
        <v>164</v>
      </c>
      <c r="F99" s="220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216"/>
      <c r="AA99" s="66"/>
      <c r="AB99" s="66"/>
      <c r="AC99" s="66"/>
      <c r="AD99" s="66"/>
      <c r="AE99" s="66"/>
      <c r="AF99" s="66"/>
      <c r="AG99" s="66"/>
      <c r="AH99" s="66"/>
    </row>
    <row r="100" spans="2:34" ht="12.75" hidden="1" outlineLevel="1" collapsed="1">
      <c r="B100" s="4" t="s">
        <v>59</v>
      </c>
      <c r="E100" s="50" t="s">
        <v>164</v>
      </c>
      <c r="F100" s="27"/>
      <c r="G100" s="99">
        <v>0</v>
      </c>
      <c r="H100" s="99">
        <v>0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0</v>
      </c>
      <c r="U100" s="99">
        <v>0</v>
      </c>
      <c r="V100" s="99">
        <v>0</v>
      </c>
      <c r="W100" s="99">
        <v>0</v>
      </c>
      <c r="X100" s="99">
        <v>0</v>
      </c>
      <c r="Y100" s="99">
        <v>0</v>
      </c>
      <c r="Z100" s="123">
        <v>0</v>
      </c>
      <c r="AA100" s="66"/>
      <c r="AB100" s="66"/>
      <c r="AC100" s="66"/>
      <c r="AD100" s="66"/>
      <c r="AE100" s="66"/>
      <c r="AF100" s="66"/>
      <c r="AG100" s="66"/>
      <c r="AH100" s="66"/>
    </row>
    <row r="101" spans="2:26" ht="12.75" collapsed="1">
      <c r="B101" s="10" t="s">
        <v>61</v>
      </c>
      <c r="E101" s="57"/>
      <c r="F101" s="27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78"/>
      <c r="R101" s="99"/>
      <c r="S101" s="99"/>
      <c r="T101" s="99"/>
      <c r="U101" s="99"/>
      <c r="V101" s="99"/>
      <c r="W101" s="99"/>
      <c r="X101" s="99"/>
      <c r="Y101" s="99"/>
      <c r="Z101" s="123"/>
    </row>
    <row r="102" spans="2:26" ht="12.75">
      <c r="B102" s="4" t="s">
        <v>60</v>
      </c>
      <c r="E102" s="75" t="s">
        <v>164</v>
      </c>
      <c r="F102" s="136"/>
      <c r="G102" s="114">
        <v>0.24115083192</v>
      </c>
      <c r="H102" s="114">
        <v>1.8005928783360001</v>
      </c>
      <c r="I102" s="114">
        <v>1.66126128656</v>
      </c>
      <c r="J102" s="114">
        <v>1.66126128656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02">
        <v>0</v>
      </c>
      <c r="S102" s="102">
        <v>0</v>
      </c>
      <c r="T102" s="102">
        <v>0</v>
      </c>
      <c r="U102" s="102">
        <v>0</v>
      </c>
      <c r="V102" s="102">
        <v>0</v>
      </c>
      <c r="W102" s="102">
        <v>0</v>
      </c>
      <c r="X102" s="102">
        <v>0</v>
      </c>
      <c r="Y102" s="102">
        <v>0</v>
      </c>
      <c r="Z102" s="155">
        <v>0</v>
      </c>
    </row>
    <row r="103" spans="2:26" ht="9.75" customHeight="1">
      <c r="B103" s="1"/>
      <c r="C103" s="1"/>
      <c r="D103" s="1"/>
      <c r="E103" s="1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196"/>
      <c r="V103" s="196"/>
      <c r="W103" s="209"/>
      <c r="X103" s="209"/>
      <c r="Y103" s="209"/>
      <c r="Z103" s="209"/>
    </row>
    <row r="104" spans="6:26" ht="9.75" customHeight="1">
      <c r="F104" s="197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97"/>
      <c r="R104" s="124"/>
      <c r="S104" s="124"/>
      <c r="T104" s="124"/>
      <c r="U104" s="124"/>
      <c r="V104" s="124"/>
      <c r="W104" s="124"/>
      <c r="X104" s="124"/>
      <c r="Y104" s="124"/>
      <c r="Z104" s="124"/>
    </row>
    <row r="105" spans="2:26" ht="18">
      <c r="B105" s="175" t="s">
        <v>204</v>
      </c>
      <c r="F105" s="124"/>
      <c r="G105" s="199"/>
      <c r="H105" s="124"/>
      <c r="I105" s="124"/>
      <c r="J105" s="200"/>
      <c r="K105" s="199"/>
      <c r="L105" s="200"/>
      <c r="M105" s="200"/>
      <c r="N105" s="200"/>
      <c r="O105" s="200"/>
      <c r="P105" s="200" t="s">
        <v>163</v>
      </c>
      <c r="Q105" s="200"/>
      <c r="R105" s="199"/>
      <c r="S105" s="124"/>
      <c r="T105" s="124"/>
      <c r="U105" s="200"/>
      <c r="V105" s="199"/>
      <c r="W105" s="200"/>
      <c r="X105" s="200"/>
      <c r="Y105" s="200"/>
      <c r="Z105" s="200"/>
    </row>
    <row r="106" spans="6:26" ht="8.25" customHeight="1">
      <c r="F106" s="124"/>
      <c r="G106" s="124"/>
      <c r="H106" s="124"/>
      <c r="I106" s="124"/>
      <c r="J106" s="124"/>
      <c r="K106" s="124"/>
      <c r="L106" s="124"/>
      <c r="M106" s="124"/>
      <c r="N106" s="124"/>
      <c r="O106" s="198"/>
      <c r="P106" s="198"/>
      <c r="Q106" s="198"/>
      <c r="R106" s="124"/>
      <c r="S106" s="124"/>
      <c r="T106" s="198"/>
      <c r="U106" s="198"/>
      <c r="V106" s="198"/>
      <c r="W106" s="198"/>
      <c r="X106" s="124"/>
      <c r="Y106" s="124"/>
      <c r="Z106" s="198"/>
    </row>
    <row r="107" spans="2:26" ht="12.75">
      <c r="B107" s="8"/>
      <c r="C107" s="9"/>
      <c r="D107" s="9"/>
      <c r="E107" s="55"/>
      <c r="F107" s="202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4"/>
    </row>
    <row r="108" spans="2:26" ht="12.75">
      <c r="B108" s="35" t="s">
        <v>2</v>
      </c>
      <c r="C108" s="151"/>
      <c r="D108" s="151"/>
      <c r="E108" s="56" t="s">
        <v>0</v>
      </c>
      <c r="F108" s="226">
        <v>2005</v>
      </c>
      <c r="G108" s="227">
        <v>2006</v>
      </c>
      <c r="H108" s="227">
        <v>2007</v>
      </c>
      <c r="I108" s="227">
        <v>2008</v>
      </c>
      <c r="J108" s="227">
        <v>2009</v>
      </c>
      <c r="K108" s="227">
        <v>2010</v>
      </c>
      <c r="L108" s="227">
        <v>2011</v>
      </c>
      <c r="M108" s="227">
        <v>2012</v>
      </c>
      <c r="N108" s="227">
        <v>2013</v>
      </c>
      <c r="O108" s="227">
        <v>2014</v>
      </c>
      <c r="P108" s="227">
        <v>2015</v>
      </c>
      <c r="Q108" s="227">
        <v>2016</v>
      </c>
      <c r="R108" s="227">
        <v>2017</v>
      </c>
      <c r="S108" s="227">
        <v>2018</v>
      </c>
      <c r="T108" s="227">
        <v>2019</v>
      </c>
      <c r="U108" s="227">
        <v>2020</v>
      </c>
      <c r="V108" s="227">
        <v>2021</v>
      </c>
      <c r="W108" s="227">
        <v>2022</v>
      </c>
      <c r="X108" s="227">
        <v>2023</v>
      </c>
      <c r="Y108" s="227">
        <v>2024</v>
      </c>
      <c r="Z108" s="228">
        <v>2025</v>
      </c>
    </row>
    <row r="109" spans="2:26" ht="12.75">
      <c r="B109" s="10"/>
      <c r="C109" s="96"/>
      <c r="D109" s="96"/>
      <c r="E109" s="93"/>
      <c r="F109" s="205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7"/>
    </row>
    <row r="110" spans="2:26" ht="12.75">
      <c r="B110" s="13" t="s">
        <v>62</v>
      </c>
      <c r="C110" s="1"/>
      <c r="D110" s="68"/>
      <c r="E110" s="55"/>
      <c r="F110" s="202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4"/>
    </row>
    <row r="111" spans="2:26" ht="12.75">
      <c r="B111" s="4" t="s">
        <v>63</v>
      </c>
      <c r="D111" s="34"/>
      <c r="E111" s="50" t="s">
        <v>164</v>
      </c>
      <c r="F111" s="27"/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  <c r="Z111" s="165">
        <v>0</v>
      </c>
    </row>
    <row r="112" spans="2:26" ht="12.75">
      <c r="B112" s="4" t="s">
        <v>64</v>
      </c>
      <c r="D112" s="34"/>
      <c r="E112" s="50" t="s">
        <v>164</v>
      </c>
      <c r="F112" s="27"/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  <c r="Z112" s="165">
        <v>0</v>
      </c>
    </row>
    <row r="113" spans="2:26" ht="4.5" customHeight="1">
      <c r="B113" s="10"/>
      <c r="D113" s="34"/>
      <c r="E113" s="57"/>
      <c r="F113" s="27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123"/>
    </row>
    <row r="114" spans="2:26" ht="12.75">
      <c r="B114" s="19" t="s">
        <v>65</v>
      </c>
      <c r="D114" s="34"/>
      <c r="E114" s="57"/>
      <c r="F114" s="27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123"/>
    </row>
    <row r="115" spans="2:26" ht="12.75">
      <c r="B115" s="19" t="s">
        <v>167</v>
      </c>
      <c r="D115" s="34"/>
      <c r="E115" s="57"/>
      <c r="F115" s="27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123"/>
    </row>
    <row r="116" spans="2:62" ht="12.75">
      <c r="B116" s="4" t="s">
        <v>66</v>
      </c>
      <c r="D116" s="34"/>
      <c r="E116" s="50" t="s">
        <v>164</v>
      </c>
      <c r="F116" s="27"/>
      <c r="G116" s="78">
        <v>0.5358907376000001</v>
      </c>
      <c r="H116" s="78">
        <v>0.5358907376000001</v>
      </c>
      <c r="I116" s="78">
        <v>0.5358907376000001</v>
      </c>
      <c r="J116" s="78">
        <v>0.5364266283376001</v>
      </c>
      <c r="K116" s="78">
        <v>0.5364266283376001</v>
      </c>
      <c r="L116" s="78">
        <v>0.5364266283376001</v>
      </c>
      <c r="M116" s="78">
        <v>0.5364266283376001</v>
      </c>
      <c r="N116" s="78">
        <v>0.5364266283376001</v>
      </c>
      <c r="O116" s="78">
        <v>0.5364266283376001</v>
      </c>
      <c r="P116" s="78">
        <v>0.5364266283376001</v>
      </c>
      <c r="Q116" s="78">
        <v>0.5364266283376001</v>
      </c>
      <c r="R116" s="78">
        <v>0.5356227922312001</v>
      </c>
      <c r="S116" s="78">
        <v>0.5288169798636801</v>
      </c>
      <c r="T116" s="78">
        <v>0.5164736298742935</v>
      </c>
      <c r="U116" s="78">
        <v>0.49859274226304007</v>
      </c>
      <c r="V116" s="78">
        <v>0.4807118546517868</v>
      </c>
      <c r="W116" s="78">
        <v>0.4628309670405334</v>
      </c>
      <c r="X116" s="78">
        <v>0.4449500794292801</v>
      </c>
      <c r="Y116" s="78">
        <v>0.4270691918180267</v>
      </c>
      <c r="Z116" s="165">
        <v>0.4091883042067734</v>
      </c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</row>
    <row r="117" spans="2:62" ht="12.75">
      <c r="B117" s="4" t="s">
        <v>67</v>
      </c>
      <c r="D117" s="34"/>
      <c r="E117" s="50" t="s">
        <v>164</v>
      </c>
      <c r="F117" s="27"/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  <c r="Z117" s="165">
        <v>0</v>
      </c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</row>
    <row r="118" spans="2:62" ht="12.75" hidden="1" outlineLevel="1">
      <c r="B118" s="4" t="s">
        <v>68</v>
      </c>
      <c r="D118" s="34"/>
      <c r="E118" s="50" t="s">
        <v>164</v>
      </c>
      <c r="F118" s="27"/>
      <c r="G118" s="78">
        <v>0</v>
      </c>
      <c r="H118" s="78">
        <v>0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  <c r="Z118" s="165">
        <v>0</v>
      </c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</row>
    <row r="119" spans="2:62" ht="12.75" collapsed="1">
      <c r="B119" s="2"/>
      <c r="D119" s="34"/>
      <c r="E119" s="57"/>
      <c r="F119" s="27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123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</row>
    <row r="120" spans="2:62" ht="12.75">
      <c r="B120" s="73"/>
      <c r="C120" s="47" t="s">
        <v>156</v>
      </c>
      <c r="D120" s="34"/>
      <c r="E120" s="50" t="s">
        <v>164</v>
      </c>
      <c r="F120" s="128"/>
      <c r="G120" s="99">
        <v>0.5358907376000001</v>
      </c>
      <c r="H120" s="99">
        <v>0.5358907376000001</v>
      </c>
      <c r="I120" s="99">
        <v>0.5358907376000001</v>
      </c>
      <c r="J120" s="99">
        <v>0.5364266283376001</v>
      </c>
      <c r="K120" s="99">
        <v>0.5364266283376001</v>
      </c>
      <c r="L120" s="99">
        <v>0.5364266283376001</v>
      </c>
      <c r="M120" s="99">
        <v>0.5364266283376001</v>
      </c>
      <c r="N120" s="99">
        <v>0.5364266283376001</v>
      </c>
      <c r="O120" s="99">
        <v>0.5364266283376001</v>
      </c>
      <c r="P120" s="99">
        <v>0.5364266283376001</v>
      </c>
      <c r="Q120" s="99">
        <v>0.5364266283376001</v>
      </c>
      <c r="R120" s="99">
        <v>0.5356227922312001</v>
      </c>
      <c r="S120" s="99">
        <v>0.5288169798636801</v>
      </c>
      <c r="T120" s="99">
        <v>0.5164736298742935</v>
      </c>
      <c r="U120" s="99">
        <v>0.49859274226304007</v>
      </c>
      <c r="V120" s="99">
        <v>0.4807118546517868</v>
      </c>
      <c r="W120" s="99">
        <v>0.4628309670405334</v>
      </c>
      <c r="X120" s="99">
        <v>0.4449500794292801</v>
      </c>
      <c r="Y120" s="99">
        <v>0.4270691918180267</v>
      </c>
      <c r="Z120" s="123">
        <v>0.4091883042067734</v>
      </c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</row>
    <row r="121" spans="2:62" ht="12.75" hidden="1" outlineLevel="1">
      <c r="B121" s="2"/>
      <c r="D121" s="34"/>
      <c r="E121" s="57"/>
      <c r="F121" s="27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123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</row>
    <row r="122" spans="2:62" ht="12.75" hidden="1" outlineLevel="1">
      <c r="B122" s="19" t="s">
        <v>1</v>
      </c>
      <c r="D122" s="34"/>
      <c r="E122" s="57"/>
      <c r="F122" s="27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123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</row>
    <row r="123" spans="2:62" ht="12.75" hidden="1" outlineLevel="1">
      <c r="B123" s="4" t="s">
        <v>66</v>
      </c>
      <c r="D123" s="34"/>
      <c r="E123" s="50" t="s">
        <v>164</v>
      </c>
      <c r="F123" s="27"/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78">
        <v>0</v>
      </c>
      <c r="Q123" s="78">
        <v>0</v>
      </c>
      <c r="R123" s="78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0</v>
      </c>
      <c r="X123" s="78">
        <v>0</v>
      </c>
      <c r="Y123" s="78">
        <v>0</v>
      </c>
      <c r="Z123" s="165">
        <v>0</v>
      </c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</row>
    <row r="124" spans="2:62" ht="12.75" hidden="1" outlineLevel="1">
      <c r="B124" s="4" t="s">
        <v>67</v>
      </c>
      <c r="D124" s="34"/>
      <c r="E124" s="50" t="s">
        <v>164</v>
      </c>
      <c r="F124" s="27"/>
      <c r="G124" s="78">
        <v>0</v>
      </c>
      <c r="H124" s="78">
        <v>0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  <c r="Z124" s="165">
        <v>0</v>
      </c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</row>
    <row r="125" spans="2:62" ht="12.75" hidden="1" outlineLevel="2">
      <c r="B125" s="4" t="s">
        <v>68</v>
      </c>
      <c r="D125" s="34"/>
      <c r="E125" s="50" t="s">
        <v>164</v>
      </c>
      <c r="F125" s="27"/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0</v>
      </c>
      <c r="X125" s="99">
        <v>0</v>
      </c>
      <c r="Y125" s="99">
        <v>0</v>
      </c>
      <c r="Z125" s="123">
        <v>0</v>
      </c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</row>
    <row r="126" spans="2:26" ht="12.75" hidden="1" outlineLevel="1" collapsed="1">
      <c r="B126" s="2"/>
      <c r="D126" s="34"/>
      <c r="E126" s="57"/>
      <c r="F126" s="27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123"/>
    </row>
    <row r="127" spans="2:26" ht="12.75" hidden="1" outlineLevel="1">
      <c r="B127" s="73"/>
      <c r="C127" s="47" t="s">
        <v>156</v>
      </c>
      <c r="D127" s="34"/>
      <c r="E127" s="50" t="s">
        <v>164</v>
      </c>
      <c r="F127" s="27"/>
      <c r="G127" s="78">
        <v>0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0</v>
      </c>
      <c r="Z127" s="165">
        <v>0</v>
      </c>
    </row>
    <row r="128" spans="2:26" ht="12.75" hidden="1" outlineLevel="1">
      <c r="B128" s="73"/>
      <c r="D128" s="34"/>
      <c r="E128" s="50"/>
      <c r="F128" s="27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123"/>
    </row>
    <row r="129" spans="2:26" ht="12.75" hidden="1" outlineLevel="1">
      <c r="B129" s="19" t="s">
        <v>69</v>
      </c>
      <c r="D129" s="34"/>
      <c r="E129" s="57"/>
      <c r="F129" s="27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123"/>
    </row>
    <row r="130" spans="2:26" ht="12.75" hidden="1" outlineLevel="1">
      <c r="B130" s="4" t="s">
        <v>66</v>
      </c>
      <c r="D130" s="34"/>
      <c r="E130" s="50" t="s">
        <v>164</v>
      </c>
      <c r="F130" s="27"/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  <c r="Z130" s="165">
        <v>0</v>
      </c>
    </row>
    <row r="131" spans="2:26" ht="12.75" hidden="1" outlineLevel="1">
      <c r="B131" s="4" t="s">
        <v>67</v>
      </c>
      <c r="D131" s="34"/>
      <c r="E131" s="50" t="s">
        <v>164</v>
      </c>
      <c r="F131" s="27"/>
      <c r="G131" s="78">
        <v>0</v>
      </c>
      <c r="H131" s="78">
        <v>0</v>
      </c>
      <c r="I131" s="78">
        <v>0</v>
      </c>
      <c r="J131" s="78">
        <v>0</v>
      </c>
      <c r="K131" s="78">
        <v>0</v>
      </c>
      <c r="L131" s="78">
        <v>0</v>
      </c>
      <c r="M131" s="78">
        <v>0</v>
      </c>
      <c r="N131" s="78">
        <v>0</v>
      </c>
      <c r="O131" s="78">
        <v>0</v>
      </c>
      <c r="P131" s="78">
        <v>0</v>
      </c>
      <c r="Q131" s="78">
        <v>0</v>
      </c>
      <c r="R131" s="78">
        <v>0</v>
      </c>
      <c r="S131" s="78">
        <v>0</v>
      </c>
      <c r="T131" s="78">
        <v>0</v>
      </c>
      <c r="U131" s="78">
        <v>0</v>
      </c>
      <c r="V131" s="78">
        <v>0</v>
      </c>
      <c r="W131" s="78">
        <v>0</v>
      </c>
      <c r="X131" s="78">
        <v>0</v>
      </c>
      <c r="Y131" s="78">
        <v>0</v>
      </c>
      <c r="Z131" s="165">
        <v>0</v>
      </c>
    </row>
    <row r="132" spans="2:26" ht="12.75" hidden="1" outlineLevel="1">
      <c r="B132" s="4" t="s">
        <v>68</v>
      </c>
      <c r="D132" s="34"/>
      <c r="E132" s="50" t="s">
        <v>164</v>
      </c>
      <c r="F132" s="27"/>
      <c r="G132" s="99">
        <v>0</v>
      </c>
      <c r="H132" s="99">
        <v>0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>
        <v>0</v>
      </c>
      <c r="V132" s="99">
        <v>0</v>
      </c>
      <c r="W132" s="99">
        <v>0</v>
      </c>
      <c r="X132" s="99">
        <v>0</v>
      </c>
      <c r="Y132" s="99">
        <v>0</v>
      </c>
      <c r="Z132" s="123">
        <v>0</v>
      </c>
    </row>
    <row r="133" spans="2:26" ht="12.75" hidden="1" outlineLevel="1">
      <c r="B133" s="2"/>
      <c r="D133" s="34"/>
      <c r="E133" s="57"/>
      <c r="F133" s="27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123"/>
    </row>
    <row r="134" spans="2:62" ht="12.75" hidden="1" outlineLevel="1">
      <c r="B134" s="73"/>
      <c r="C134" s="47" t="s">
        <v>156</v>
      </c>
      <c r="D134" s="34"/>
      <c r="E134" s="50" t="s">
        <v>164</v>
      </c>
      <c r="F134" s="27"/>
      <c r="G134" s="99">
        <v>0</v>
      </c>
      <c r="H134" s="99">
        <v>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0</v>
      </c>
      <c r="S134" s="99">
        <v>0</v>
      </c>
      <c r="T134" s="99">
        <v>0</v>
      </c>
      <c r="U134" s="99">
        <v>0</v>
      </c>
      <c r="V134" s="99">
        <v>0</v>
      </c>
      <c r="W134" s="99">
        <v>0</v>
      </c>
      <c r="X134" s="99">
        <v>0</v>
      </c>
      <c r="Y134" s="99">
        <v>0</v>
      </c>
      <c r="Z134" s="123">
        <v>0</v>
      </c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</row>
    <row r="135" spans="2:62" ht="4.5" customHeight="1" collapsed="1">
      <c r="B135" s="2"/>
      <c r="D135" s="34"/>
      <c r="E135" s="57"/>
      <c r="F135" s="27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123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</row>
    <row r="136" spans="2:62" ht="12.75">
      <c r="B136" s="19" t="s">
        <v>70</v>
      </c>
      <c r="D136" s="34"/>
      <c r="E136" s="57"/>
      <c r="F136" s="27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123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</row>
    <row r="137" spans="2:62" ht="12.75">
      <c r="B137" s="4" t="s">
        <v>160</v>
      </c>
      <c r="D137" s="34"/>
      <c r="E137" s="50" t="s">
        <v>164</v>
      </c>
      <c r="F137" s="27"/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  <c r="U137" s="99">
        <v>0</v>
      </c>
      <c r="V137" s="99">
        <v>0</v>
      </c>
      <c r="W137" s="99">
        <v>0</v>
      </c>
      <c r="X137" s="99">
        <v>0</v>
      </c>
      <c r="Y137" s="99">
        <v>0</v>
      </c>
      <c r="Z137" s="123">
        <v>0</v>
      </c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</row>
    <row r="138" spans="2:62" ht="12.75">
      <c r="B138" s="4" t="s">
        <v>212</v>
      </c>
      <c r="D138" s="34"/>
      <c r="E138" s="50" t="s">
        <v>164</v>
      </c>
      <c r="F138" s="27"/>
      <c r="G138" s="78">
        <v>0</v>
      </c>
      <c r="H138" s="78">
        <v>0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0.032153444256</v>
      </c>
      <c r="R138" s="78">
        <v>0.2722324947008</v>
      </c>
      <c r="S138" s="78">
        <v>0.4937339995754667</v>
      </c>
      <c r="T138" s="78">
        <v>0.7152355044501334</v>
      </c>
      <c r="U138" s="78">
        <v>0.7152355044501333</v>
      </c>
      <c r="V138" s="78">
        <v>0.7152355044501335</v>
      </c>
      <c r="W138" s="78">
        <v>0.7152355044501335</v>
      </c>
      <c r="X138" s="78">
        <v>0.7152355044501335</v>
      </c>
      <c r="Y138" s="78">
        <v>0.7152355044501331</v>
      </c>
      <c r="Z138" s="165">
        <v>0.7152355044501331</v>
      </c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</row>
    <row r="139" spans="2:26" ht="12.75" hidden="1" outlineLevel="1">
      <c r="B139" s="4" t="s">
        <v>159</v>
      </c>
      <c r="D139" s="34"/>
      <c r="E139" s="50" t="s">
        <v>164</v>
      </c>
      <c r="F139" s="27"/>
      <c r="G139" s="78">
        <v>0</v>
      </c>
      <c r="H139" s="78">
        <v>0</v>
      </c>
      <c r="I139" s="78">
        <v>0</v>
      </c>
      <c r="J139" s="78">
        <v>0</v>
      </c>
      <c r="K139" s="78">
        <v>0</v>
      </c>
      <c r="L139" s="78">
        <v>0</v>
      </c>
      <c r="M139" s="78">
        <v>0</v>
      </c>
      <c r="N139" s="78">
        <v>0</v>
      </c>
      <c r="O139" s="78">
        <v>0</v>
      </c>
      <c r="P139" s="78">
        <v>0</v>
      </c>
      <c r="Q139" s="78">
        <v>0</v>
      </c>
      <c r="R139" s="78">
        <v>0</v>
      </c>
      <c r="S139" s="78">
        <v>0</v>
      </c>
      <c r="T139" s="78">
        <v>0</v>
      </c>
      <c r="U139" s="78">
        <v>0</v>
      </c>
      <c r="V139" s="78">
        <v>0</v>
      </c>
      <c r="W139" s="78">
        <v>0</v>
      </c>
      <c r="X139" s="78">
        <v>0</v>
      </c>
      <c r="Y139" s="78">
        <v>0</v>
      </c>
      <c r="Z139" s="165">
        <v>0</v>
      </c>
    </row>
    <row r="140" spans="2:62" ht="12.75" hidden="1" outlineLevel="1">
      <c r="B140" s="4" t="s">
        <v>68</v>
      </c>
      <c r="D140" s="34"/>
      <c r="E140" s="50" t="s">
        <v>164</v>
      </c>
      <c r="F140" s="27"/>
      <c r="G140" s="99">
        <v>0</v>
      </c>
      <c r="H140" s="99">
        <v>0</v>
      </c>
      <c r="I140" s="99">
        <v>0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99">
        <v>0</v>
      </c>
      <c r="U140" s="99">
        <v>0</v>
      </c>
      <c r="V140" s="99">
        <v>0</v>
      </c>
      <c r="W140" s="99">
        <v>0</v>
      </c>
      <c r="X140" s="99">
        <v>0</v>
      </c>
      <c r="Y140" s="99">
        <v>0</v>
      </c>
      <c r="Z140" s="123">
        <v>0</v>
      </c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</row>
    <row r="141" spans="2:62" ht="12.75" collapsed="1">
      <c r="B141" s="2"/>
      <c r="D141" s="34"/>
      <c r="E141" s="57"/>
      <c r="F141" s="27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123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</row>
    <row r="142" spans="2:62" ht="12.75">
      <c r="B142" s="19" t="s">
        <v>71</v>
      </c>
      <c r="D142" s="34"/>
      <c r="E142" s="50" t="s">
        <v>164</v>
      </c>
      <c r="F142" s="27"/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</v>
      </c>
      <c r="Q142" s="99">
        <v>0.032153444256</v>
      </c>
      <c r="R142" s="99">
        <v>0.2722324947008</v>
      </c>
      <c r="S142" s="99">
        <v>0.4937339995754667</v>
      </c>
      <c r="T142" s="99">
        <v>0.7152355044501334</v>
      </c>
      <c r="U142" s="99">
        <v>0.7152355044501333</v>
      </c>
      <c r="V142" s="99">
        <v>0.7152355044501335</v>
      </c>
      <c r="W142" s="99">
        <v>0.7152355044501335</v>
      </c>
      <c r="X142" s="99">
        <v>0.7152355044501335</v>
      </c>
      <c r="Y142" s="99">
        <v>0.7152355044501331</v>
      </c>
      <c r="Z142" s="123">
        <v>0.7152355044501331</v>
      </c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</row>
    <row r="143" spans="2:62" ht="9.75" customHeight="1">
      <c r="B143" s="2"/>
      <c r="D143" s="34"/>
      <c r="E143" s="57"/>
      <c r="F143" s="27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123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</row>
    <row r="144" spans="2:62" ht="12.75">
      <c r="B144" s="19" t="s">
        <v>261</v>
      </c>
      <c r="D144" s="34"/>
      <c r="E144" s="50" t="s">
        <v>164</v>
      </c>
      <c r="F144" s="27"/>
      <c r="G144" s="99">
        <v>0.5358907376000001</v>
      </c>
      <c r="H144" s="99">
        <v>0.5358907376000001</v>
      </c>
      <c r="I144" s="99">
        <v>0.5358907376000001</v>
      </c>
      <c r="J144" s="99">
        <v>0.5364266283376001</v>
      </c>
      <c r="K144" s="99">
        <v>0.5364266283376001</v>
      </c>
      <c r="L144" s="99">
        <v>0.5364266283376001</v>
      </c>
      <c r="M144" s="99">
        <v>0.5364266283376001</v>
      </c>
      <c r="N144" s="99">
        <v>0.5364266283376001</v>
      </c>
      <c r="O144" s="99">
        <v>0.5364266283376001</v>
      </c>
      <c r="P144" s="99">
        <v>0.5364266283376001</v>
      </c>
      <c r="Q144" s="99">
        <v>0.5685800725936001</v>
      </c>
      <c r="R144" s="99">
        <v>0.8078552869320001</v>
      </c>
      <c r="S144" s="99">
        <v>1.022550979439147</v>
      </c>
      <c r="T144" s="99">
        <v>1.2317091343244269</v>
      </c>
      <c r="U144" s="99">
        <v>1.2138282467131734</v>
      </c>
      <c r="V144" s="99">
        <v>1.1959473591019203</v>
      </c>
      <c r="W144" s="99">
        <v>1.1780664714906668</v>
      </c>
      <c r="X144" s="99">
        <v>1.1601855838794135</v>
      </c>
      <c r="Y144" s="99">
        <v>1.1423046962681598</v>
      </c>
      <c r="Z144" s="123">
        <v>1.1244238086569065</v>
      </c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</row>
    <row r="145" spans="2:62" ht="4.5" customHeight="1">
      <c r="B145" s="70"/>
      <c r="C145" s="41"/>
      <c r="D145" s="44"/>
      <c r="E145" s="93"/>
      <c r="F145" s="90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71"/>
      <c r="R145" s="49"/>
      <c r="S145" s="49"/>
      <c r="T145" s="49"/>
      <c r="U145" s="49"/>
      <c r="V145" s="49"/>
      <c r="W145" s="49"/>
      <c r="X145" s="49"/>
      <c r="Y145" s="49"/>
      <c r="Z145" s="13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</row>
    <row r="146" spans="2:62" ht="12.75">
      <c r="B146" s="26" t="s">
        <v>191</v>
      </c>
      <c r="C146" s="1"/>
      <c r="D146" s="1"/>
      <c r="E146" s="1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32"/>
      <c r="V146" s="32"/>
      <c r="W146" s="24"/>
      <c r="X146" s="24"/>
      <c r="Y146" s="24"/>
      <c r="Z146" s="24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</row>
    <row r="147" spans="6:62" ht="12.75"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</row>
    <row r="148" spans="6:17" ht="12.75" hidden="1" outlineLevel="1">
      <c r="F148" s="77"/>
      <c r="Q148" s="77"/>
    </row>
    <row r="149" spans="6:17" ht="12.75" hidden="1" outlineLevel="1">
      <c r="F149" s="77"/>
      <c r="Q149" s="77"/>
    </row>
    <row r="150" spans="6:17" ht="12.75" hidden="1" outlineLevel="1">
      <c r="F150" s="77"/>
      <c r="Q150" s="77"/>
    </row>
    <row r="151" ht="12.75" collapsed="1"/>
    <row r="152" spans="2:26" ht="18">
      <c r="B152" s="175" t="s">
        <v>205</v>
      </c>
      <c r="G152" s="100"/>
      <c r="J152" s="96"/>
      <c r="K152" s="100" t="s">
        <v>147</v>
      </c>
      <c r="L152" s="96"/>
      <c r="M152" s="96"/>
      <c r="N152" s="96"/>
      <c r="O152" s="96"/>
      <c r="P152" s="96" t="s">
        <v>163</v>
      </c>
      <c r="Q152" s="96"/>
      <c r="R152" s="100"/>
      <c r="U152" s="96"/>
      <c r="V152" s="100"/>
      <c r="W152" s="96"/>
      <c r="X152" s="96"/>
      <c r="Y152" s="96"/>
      <c r="Z152" s="96"/>
    </row>
    <row r="153" ht="12.75">
      <c r="B153" s="41"/>
    </row>
    <row r="154" spans="2:26" ht="12.75">
      <c r="B154" s="10"/>
      <c r="C154" s="9"/>
      <c r="D154" s="9"/>
      <c r="E154" s="122"/>
      <c r="F154" s="8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84"/>
    </row>
    <row r="155" spans="1:26" ht="12.75">
      <c r="A155" s="34"/>
      <c r="B155" s="35" t="s">
        <v>72</v>
      </c>
      <c r="C155" s="151"/>
      <c r="D155" s="151"/>
      <c r="E155" s="56" t="s">
        <v>0</v>
      </c>
      <c r="F155" s="226">
        <v>2005</v>
      </c>
      <c r="G155" s="225">
        <v>2006</v>
      </c>
      <c r="H155" s="225">
        <v>2007</v>
      </c>
      <c r="I155" s="225">
        <v>2008</v>
      </c>
      <c r="J155" s="225">
        <v>2009</v>
      </c>
      <c r="K155" s="225">
        <v>2010</v>
      </c>
      <c r="L155" s="225">
        <v>2011</v>
      </c>
      <c r="M155" s="225">
        <v>2012</v>
      </c>
      <c r="N155" s="225">
        <v>2013</v>
      </c>
      <c r="O155" s="225">
        <v>2014</v>
      </c>
      <c r="P155" s="225">
        <v>2015</v>
      </c>
      <c r="Q155" s="225">
        <v>2016</v>
      </c>
      <c r="R155" s="225">
        <v>2017</v>
      </c>
      <c r="S155" s="225">
        <v>2018</v>
      </c>
      <c r="T155" s="225">
        <v>2019</v>
      </c>
      <c r="U155" s="225">
        <v>2020</v>
      </c>
      <c r="V155" s="225">
        <v>2021</v>
      </c>
      <c r="W155" s="225">
        <v>2022</v>
      </c>
      <c r="X155" s="225">
        <v>2023</v>
      </c>
      <c r="Y155" s="225">
        <v>2024</v>
      </c>
      <c r="Z155" s="224">
        <v>2025</v>
      </c>
    </row>
    <row r="156" spans="2:26" ht="12.75">
      <c r="B156" s="10"/>
      <c r="C156" s="96"/>
      <c r="D156" s="96"/>
      <c r="E156" s="58"/>
      <c r="F156" s="235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247"/>
    </row>
    <row r="157" spans="2:26" ht="12.75">
      <c r="B157" s="20"/>
      <c r="C157" s="1"/>
      <c r="D157" s="1"/>
      <c r="E157" s="122"/>
      <c r="F157" s="8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84"/>
    </row>
    <row r="158" spans="2:26" ht="12.75">
      <c r="B158" s="4" t="s">
        <v>73</v>
      </c>
      <c r="E158" s="50" t="s">
        <v>164</v>
      </c>
      <c r="F158" s="61"/>
      <c r="G158" s="182">
        <v>0.06649373247713151</v>
      </c>
      <c r="H158" s="182">
        <v>0.07339017120992751</v>
      </c>
      <c r="I158" s="182">
        <v>0.07858399613452438</v>
      </c>
      <c r="J158" s="182">
        <v>0.08328150321120267</v>
      </c>
      <c r="K158" s="182">
        <v>0.058409920669954436</v>
      </c>
      <c r="L158" s="182">
        <v>0.06312740121167529</v>
      </c>
      <c r="M158" s="182">
        <v>0.06835491693544875</v>
      </c>
      <c r="N158" s="182">
        <v>0.07390245738395511</v>
      </c>
      <c r="O158" s="182">
        <v>0.08004388448067078</v>
      </c>
      <c r="P158" s="182">
        <v>0.08721051029178</v>
      </c>
      <c r="Q158" s="182">
        <v>0.09335458435958723</v>
      </c>
      <c r="R158" s="182">
        <v>0.10011206411781587</v>
      </c>
      <c r="S158" s="182">
        <v>0.1075722060817704</v>
      </c>
      <c r="T158" s="182">
        <v>0.11583731275525269</v>
      </c>
      <c r="U158" s="182">
        <v>0.1250246291998343</v>
      </c>
      <c r="V158" s="182">
        <v>0.13359742340207778</v>
      </c>
      <c r="W158" s="182">
        <v>0.14311085644230492</v>
      </c>
      <c r="X158" s="182">
        <v>0.15368916423598342</v>
      </c>
      <c r="Y158" s="182">
        <v>0.165473081371431</v>
      </c>
      <c r="Z158" s="183">
        <v>0.17862203444837882</v>
      </c>
    </row>
    <row r="159" spans="2:26" ht="12.75">
      <c r="B159" s="2"/>
      <c r="E159" s="58"/>
      <c r="F159" s="61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82"/>
      <c r="R159" s="164"/>
      <c r="S159" s="164"/>
      <c r="T159" s="164"/>
      <c r="U159" s="164"/>
      <c r="V159" s="164"/>
      <c r="W159" s="164"/>
      <c r="X159" s="164"/>
      <c r="Y159" s="164"/>
      <c r="Z159" s="184"/>
    </row>
    <row r="160" spans="2:26" ht="12.75">
      <c r="B160" s="4" t="s">
        <v>74</v>
      </c>
      <c r="E160" s="50" t="s">
        <v>164</v>
      </c>
      <c r="F160" s="61"/>
      <c r="G160" s="182">
        <v>0.03770315558010943</v>
      </c>
      <c r="H160" s="182">
        <v>0.0527935740456866</v>
      </c>
      <c r="I160" s="182">
        <v>0.08865085127692432</v>
      </c>
      <c r="J160" s="182">
        <v>0.12093396630574514</v>
      </c>
      <c r="K160" s="182">
        <v>0.16528758334367638</v>
      </c>
      <c r="L160" s="182">
        <v>0.20406501962115298</v>
      </c>
      <c r="M160" s="182">
        <v>0.25080283598475767</v>
      </c>
      <c r="N160" s="182">
        <v>0.3022583361979341</v>
      </c>
      <c r="O160" s="182">
        <v>0.36301316909608555</v>
      </c>
      <c r="P160" s="182">
        <v>0.43986440042894354</v>
      </c>
      <c r="Q160" s="182">
        <v>0.5066630223812719</v>
      </c>
      <c r="R160" s="182">
        <v>0.5834905630305071</v>
      </c>
      <c r="S160" s="182">
        <v>0.6718370458375259</v>
      </c>
      <c r="T160" s="182">
        <v>0.7734120732096744</v>
      </c>
      <c r="U160" s="182">
        <v>0.8901770018739176</v>
      </c>
      <c r="V160" s="182">
        <v>1.0084007260852332</v>
      </c>
      <c r="W160" s="182">
        <v>1.1423499693971466</v>
      </c>
      <c r="X160" s="182">
        <v>1.2941193643220006</v>
      </c>
      <c r="Y160" s="182">
        <v>1.4660829505860988</v>
      </c>
      <c r="Z160" s="183">
        <v>1.6609315084899998</v>
      </c>
    </row>
    <row r="161" spans="2:26" ht="12.75">
      <c r="B161" s="2"/>
      <c r="E161" s="58"/>
      <c r="F161" s="61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82"/>
      <c r="R161" s="164"/>
      <c r="S161" s="164"/>
      <c r="T161" s="164"/>
      <c r="U161" s="164"/>
      <c r="V161" s="164"/>
      <c r="W161" s="164"/>
      <c r="X161" s="164"/>
      <c r="Y161" s="164"/>
      <c r="Z161" s="184"/>
    </row>
    <row r="162" spans="2:26" ht="12.75">
      <c r="B162" s="4" t="s">
        <v>75</v>
      </c>
      <c r="E162" s="50" t="s">
        <v>164</v>
      </c>
      <c r="F162" s="61"/>
      <c r="G162" s="182">
        <v>0.01748438451470748</v>
      </c>
      <c r="H162" s="182">
        <v>0.025759090581951295</v>
      </c>
      <c r="I162" s="182">
        <v>0.03371508195704947</v>
      </c>
      <c r="J162" s="182">
        <v>0.0454226351565189</v>
      </c>
      <c r="K162" s="182">
        <v>0.0469150118480334</v>
      </c>
      <c r="L162" s="182">
        <v>0.04985757256691798</v>
      </c>
      <c r="M162" s="182">
        <v>0.05285988646110612</v>
      </c>
      <c r="N162" s="182">
        <v>0.0559254082810525</v>
      </c>
      <c r="O162" s="182">
        <v>0.0590564202926137</v>
      </c>
      <c r="P162" s="182">
        <v>0.06364952242343183</v>
      </c>
      <c r="Q162" s="182">
        <v>0.06617131982379056</v>
      </c>
      <c r="R162" s="182">
        <v>0.06872541206258673</v>
      </c>
      <c r="S162" s="182">
        <v>0.07131285793164335</v>
      </c>
      <c r="T162" s="182">
        <v>0.07393474913329118</v>
      </c>
      <c r="U162" s="182">
        <v>0.07659221126810188</v>
      </c>
      <c r="V162" s="182">
        <v>0.0788598308416645</v>
      </c>
      <c r="W162" s="182">
        <v>0.08114378089849084</v>
      </c>
      <c r="X162" s="182">
        <v>0.08344447484476472</v>
      </c>
      <c r="Y162" s="182">
        <v>0.0857623365520475</v>
      </c>
      <c r="Z162" s="183">
        <v>0.08809780062220915</v>
      </c>
    </row>
    <row r="163" spans="2:26" ht="12.75">
      <c r="B163" s="2"/>
      <c r="E163" s="58"/>
      <c r="F163" s="61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82"/>
      <c r="R163" s="164"/>
      <c r="S163" s="164"/>
      <c r="T163" s="164"/>
      <c r="U163" s="164"/>
      <c r="V163" s="164"/>
      <c r="W163" s="164"/>
      <c r="X163" s="164"/>
      <c r="Y163" s="164"/>
      <c r="Z163" s="184"/>
    </row>
    <row r="164" spans="2:26" ht="12.75">
      <c r="B164" s="19" t="s">
        <v>76</v>
      </c>
      <c r="E164" s="50" t="s">
        <v>164</v>
      </c>
      <c r="F164" s="61"/>
      <c r="G164" s="164">
        <v>0.12168127257194843</v>
      </c>
      <c r="H164" s="164">
        <v>0.1519428358375654</v>
      </c>
      <c r="I164" s="164">
        <v>0.20094992936849818</v>
      </c>
      <c r="J164" s="164">
        <v>0.2496381046734667</v>
      </c>
      <c r="K164" s="164">
        <v>0.27061251586166424</v>
      </c>
      <c r="L164" s="164">
        <v>0.3170499933997462</v>
      </c>
      <c r="M164" s="164">
        <v>0.37201763938131255</v>
      </c>
      <c r="N164" s="164">
        <v>0.43208620186294167</v>
      </c>
      <c r="O164" s="164">
        <v>0.50211347386937</v>
      </c>
      <c r="P164" s="164">
        <v>0.5907244331441553</v>
      </c>
      <c r="Q164" s="182">
        <v>0.6661889265646497</v>
      </c>
      <c r="R164" s="164">
        <v>0.7523280392109096</v>
      </c>
      <c r="S164" s="164">
        <v>0.8507221098509397</v>
      </c>
      <c r="T164" s="164">
        <v>0.9631841350982182</v>
      </c>
      <c r="U164" s="164">
        <v>1.0917938423418538</v>
      </c>
      <c r="V164" s="164">
        <v>1.2208579803289756</v>
      </c>
      <c r="W164" s="164">
        <v>1.3666046067379423</v>
      </c>
      <c r="X164" s="164">
        <v>1.5312530034027487</v>
      </c>
      <c r="Y164" s="164">
        <v>1.7173183685095772</v>
      </c>
      <c r="Z164" s="184">
        <v>1.9276513435605878</v>
      </c>
    </row>
    <row r="165" spans="2:26" ht="12.75">
      <c r="B165" s="2"/>
      <c r="E165" s="58"/>
      <c r="F165" s="61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82"/>
      <c r="R165" s="164"/>
      <c r="S165" s="164"/>
      <c r="T165" s="164"/>
      <c r="U165" s="164"/>
      <c r="V165" s="164"/>
      <c r="W165" s="164"/>
      <c r="X165" s="164"/>
      <c r="Y165" s="164"/>
      <c r="Z165" s="184"/>
    </row>
    <row r="166" spans="2:26" ht="12.75">
      <c r="B166" s="4" t="s">
        <v>77</v>
      </c>
      <c r="E166" s="50" t="s">
        <v>164</v>
      </c>
      <c r="F166" s="61"/>
      <c r="G166" s="182">
        <v>0.12198560365716461</v>
      </c>
      <c r="H166" s="182">
        <v>0.12195407764793738</v>
      </c>
      <c r="I166" s="182">
        <v>0.12186295030794082</v>
      </c>
      <c r="J166" s="182">
        <v>0.12170768361561399</v>
      </c>
      <c r="K166" s="182">
        <v>0.0600436832856944</v>
      </c>
      <c r="L166" s="182">
        <v>0.06385475535194597</v>
      </c>
      <c r="M166" s="182">
        <v>0.0677255805935011</v>
      </c>
      <c r="N166" s="182">
        <v>0.07165961376081448</v>
      </c>
      <c r="O166" s="182">
        <v>0.07565913711974269</v>
      </c>
      <c r="P166" s="182">
        <v>0.07972650798051241</v>
      </c>
      <c r="Q166" s="182">
        <v>0.08306420379927903</v>
      </c>
      <c r="R166" s="182">
        <v>0.08643419445648315</v>
      </c>
      <c r="S166" s="182">
        <v>0.0898375387439477</v>
      </c>
      <c r="T166" s="182">
        <v>0.09327532836400346</v>
      </c>
      <c r="U166" s="182">
        <v>0.09674868891722208</v>
      </c>
      <c r="V166" s="182">
        <v>0.09852758980586658</v>
      </c>
      <c r="W166" s="182">
        <v>0.10032282117777482</v>
      </c>
      <c r="X166" s="182">
        <v>0.10213479643913063</v>
      </c>
      <c r="Y166" s="182">
        <v>0.1039639394614953</v>
      </c>
      <c r="Z166" s="183">
        <v>0.10581068484673886</v>
      </c>
    </row>
    <row r="167" spans="2:26" ht="12.75">
      <c r="B167" s="2"/>
      <c r="E167" s="58"/>
      <c r="F167" s="61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82"/>
      <c r="R167" s="164"/>
      <c r="S167" s="164"/>
      <c r="T167" s="164"/>
      <c r="U167" s="164"/>
      <c r="V167" s="164"/>
      <c r="W167" s="164"/>
      <c r="X167" s="164"/>
      <c r="Y167" s="164"/>
      <c r="Z167" s="184"/>
    </row>
    <row r="168" spans="2:26" ht="12.75">
      <c r="B168" s="19" t="s">
        <v>78</v>
      </c>
      <c r="E168" s="50" t="s">
        <v>164</v>
      </c>
      <c r="F168" s="61"/>
      <c r="G168" s="164">
        <v>-0.00030433108521618624</v>
      </c>
      <c r="H168" s="164">
        <v>0.029988758189628026</v>
      </c>
      <c r="I168" s="164">
        <v>0.07908697906055735</v>
      </c>
      <c r="J168" s="164">
        <v>0.1279304210578527</v>
      </c>
      <c r="K168" s="164">
        <v>0.21056883257596984</v>
      </c>
      <c r="L168" s="164">
        <v>0.25319523804780025</v>
      </c>
      <c r="M168" s="164">
        <v>0.30429205878781146</v>
      </c>
      <c r="N168" s="164">
        <v>0.3604265881021272</v>
      </c>
      <c r="O168" s="164">
        <v>0.4264543367496273</v>
      </c>
      <c r="P168" s="164">
        <v>0.510997925163643</v>
      </c>
      <c r="Q168" s="182">
        <v>0.5831247227653706</v>
      </c>
      <c r="R168" s="164">
        <v>0.6658938447544265</v>
      </c>
      <c r="S168" s="164">
        <v>0.7608845711069919</v>
      </c>
      <c r="T168" s="164">
        <v>0.8699088067342148</v>
      </c>
      <c r="U168" s="164">
        <v>0.9950451534246317</v>
      </c>
      <c r="V168" s="164">
        <v>1.122330390523109</v>
      </c>
      <c r="W168" s="164">
        <v>1.2662817855601674</v>
      </c>
      <c r="X168" s="164">
        <v>1.4291182069636181</v>
      </c>
      <c r="Y168" s="164">
        <v>1.613354429048082</v>
      </c>
      <c r="Z168" s="184">
        <v>1.821840658713849</v>
      </c>
    </row>
    <row r="169" spans="2:26" ht="12.75">
      <c r="B169" s="2"/>
      <c r="E169" s="58"/>
      <c r="F169" s="61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82"/>
      <c r="R169" s="164"/>
      <c r="S169" s="164"/>
      <c r="T169" s="164"/>
      <c r="U169" s="164"/>
      <c r="V169" s="164"/>
      <c r="W169" s="164"/>
      <c r="X169" s="164"/>
      <c r="Y169" s="164"/>
      <c r="Z169" s="184"/>
    </row>
    <row r="170" spans="2:26" ht="12.75">
      <c r="B170" s="4" t="s">
        <v>192</v>
      </c>
      <c r="E170" s="50" t="s">
        <v>164</v>
      </c>
      <c r="F170" s="193">
        <v>0</v>
      </c>
      <c r="G170" s="164">
        <v>-0.00030433108521618624</v>
      </c>
      <c r="H170" s="164">
        <v>0.030293089274844212</v>
      </c>
      <c r="I170" s="164">
        <v>0.04909822087092933</v>
      </c>
      <c r="J170" s="164">
        <v>0.04884344199729536</v>
      </c>
      <c r="K170" s="164">
        <v>0.08263841151811713</v>
      </c>
      <c r="L170" s="164">
        <v>0.042626405471830414</v>
      </c>
      <c r="M170" s="164">
        <v>0.051096820740011206</v>
      </c>
      <c r="N170" s="164">
        <v>0.05613452931431573</v>
      </c>
      <c r="O170" s="164">
        <v>0.0660277486475001</v>
      </c>
      <c r="P170" s="164">
        <v>0.08454358841401566</v>
      </c>
      <c r="Q170" s="182">
        <v>0.07212679760172769</v>
      </c>
      <c r="R170" s="164">
        <v>0.08276912198905584</v>
      </c>
      <c r="S170" s="164">
        <v>0.09499072635256545</v>
      </c>
      <c r="T170" s="164">
        <v>0.10902423562722285</v>
      </c>
      <c r="U170" s="164">
        <v>0.12513634669041696</v>
      </c>
      <c r="V170" s="164">
        <v>0.12728523709847728</v>
      </c>
      <c r="W170" s="164">
        <v>0.14395139503705834</v>
      </c>
      <c r="X170" s="164">
        <v>0.16283642140345078</v>
      </c>
      <c r="Y170" s="164">
        <v>0.18423622208446377</v>
      </c>
      <c r="Z170" s="184">
        <v>0.20848622966576702</v>
      </c>
    </row>
    <row r="171" spans="2:26" ht="12.75">
      <c r="B171" s="2"/>
      <c r="E171" s="93"/>
      <c r="F171" s="118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6"/>
      <c r="R171" s="185"/>
      <c r="S171" s="185"/>
      <c r="T171" s="185"/>
      <c r="U171" s="185"/>
      <c r="V171" s="185"/>
      <c r="W171" s="185"/>
      <c r="X171" s="185"/>
      <c r="Y171" s="185"/>
      <c r="Z171" s="282"/>
    </row>
    <row r="172" spans="2:26" ht="12.75">
      <c r="B172" s="1"/>
      <c r="C172" s="1"/>
      <c r="D172" s="1"/>
      <c r="E172" s="1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</row>
    <row r="173" spans="6:26" ht="12.75">
      <c r="F173" s="113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113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2:26" ht="18">
      <c r="B174" s="298" t="s">
        <v>206</v>
      </c>
      <c r="F174" s="109"/>
      <c r="G174" s="109" t="s">
        <v>213</v>
      </c>
      <c r="H174" s="66"/>
      <c r="I174" s="66"/>
      <c r="J174" s="109"/>
      <c r="L174" s="109"/>
      <c r="M174" s="109" t="s">
        <v>147</v>
      </c>
      <c r="N174" s="109"/>
      <c r="O174" s="109"/>
      <c r="Q174" s="109" t="s">
        <v>163</v>
      </c>
      <c r="R174" s="109"/>
      <c r="S174" s="66"/>
      <c r="T174" s="66"/>
      <c r="U174" s="109"/>
      <c r="W174" s="109"/>
      <c r="X174" s="87"/>
      <c r="Y174" s="109"/>
      <c r="Z174" s="109"/>
    </row>
    <row r="175" spans="6:26" ht="12.75">
      <c r="F175" s="66"/>
      <c r="G175" s="66"/>
      <c r="H175" s="66"/>
      <c r="I175" s="17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2:26" ht="12.75">
      <c r="B176" s="8"/>
      <c r="C176" s="9"/>
      <c r="D176" s="9"/>
      <c r="E176" s="122"/>
      <c r="F176" s="14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40"/>
    </row>
    <row r="177" spans="2:26" ht="12.75">
      <c r="B177" s="35" t="s">
        <v>72</v>
      </c>
      <c r="C177" s="151"/>
      <c r="D177" s="151"/>
      <c r="E177" s="56" t="s">
        <v>0</v>
      </c>
      <c r="F177" s="226">
        <v>2005</v>
      </c>
      <c r="G177" s="225">
        <v>2006</v>
      </c>
      <c r="H177" s="225">
        <v>2007</v>
      </c>
      <c r="I177" s="225">
        <v>2008</v>
      </c>
      <c r="J177" s="225">
        <v>2009</v>
      </c>
      <c r="K177" s="225">
        <v>2010</v>
      </c>
      <c r="L177" s="225">
        <v>2011</v>
      </c>
      <c r="M177" s="225">
        <v>2012</v>
      </c>
      <c r="N177" s="225">
        <v>2013</v>
      </c>
      <c r="O177" s="225">
        <v>2014</v>
      </c>
      <c r="P177" s="225">
        <v>2015</v>
      </c>
      <c r="Q177" s="225">
        <v>2016</v>
      </c>
      <c r="R177" s="225">
        <v>2017</v>
      </c>
      <c r="S177" s="225">
        <v>2018</v>
      </c>
      <c r="T177" s="225">
        <v>2019</v>
      </c>
      <c r="U177" s="225">
        <v>2020</v>
      </c>
      <c r="V177" s="225">
        <v>2021</v>
      </c>
      <c r="W177" s="225">
        <v>2022</v>
      </c>
      <c r="X177" s="225">
        <v>2023</v>
      </c>
      <c r="Y177" s="225">
        <v>2024</v>
      </c>
      <c r="Z177" s="224">
        <v>2025</v>
      </c>
    </row>
    <row r="178" spans="2:26" ht="12.75">
      <c r="B178" s="91"/>
      <c r="C178" s="117"/>
      <c r="D178" s="117"/>
      <c r="E178" s="188"/>
      <c r="F178" s="22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42"/>
    </row>
    <row r="179" spans="2:26" ht="12.75">
      <c r="B179" s="13" t="s">
        <v>79</v>
      </c>
      <c r="E179" s="55"/>
      <c r="F179" s="23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6"/>
      <c r="R179" s="189"/>
      <c r="S179" s="189"/>
      <c r="T179" s="189"/>
      <c r="U179" s="189"/>
      <c r="V179" s="189"/>
      <c r="W179" s="189"/>
      <c r="X179" s="189"/>
      <c r="Y179" s="189"/>
      <c r="Z179" s="190"/>
    </row>
    <row r="180" spans="2:26" ht="12.75" customHeight="1">
      <c r="B180" s="4" t="s">
        <v>80</v>
      </c>
      <c r="E180" s="50" t="s">
        <v>164</v>
      </c>
      <c r="F180" s="260"/>
      <c r="G180" s="182">
        <v>0.31012761323792837</v>
      </c>
      <c r="H180" s="182">
        <v>0.44722784809254207</v>
      </c>
      <c r="I180" s="182">
        <v>0.6337209058684183</v>
      </c>
      <c r="J180" s="182">
        <v>0.8847276409689797</v>
      </c>
      <c r="K180" s="182">
        <v>1.2178286523698076</v>
      </c>
      <c r="L180" s="182">
        <v>1.5095782122112829</v>
      </c>
      <c r="M180" s="182">
        <v>1.861497696185845</v>
      </c>
      <c r="N180" s="182">
        <v>2.249628553549965</v>
      </c>
      <c r="O180" s="182">
        <v>2.7080666161685127</v>
      </c>
      <c r="P180" s="182">
        <v>3.244071674219276</v>
      </c>
      <c r="Q180" s="182">
        <v>3.7407871199985783</v>
      </c>
      <c r="R180" s="182">
        <v>4.3122409742348795</v>
      </c>
      <c r="S180" s="182">
        <v>4.96952678653482</v>
      </c>
      <c r="T180" s="182">
        <v>5.725366880831599</v>
      </c>
      <c r="U180" s="182">
        <v>6.594349367291862</v>
      </c>
      <c r="V180" s="182">
        <v>7.471220280284968</v>
      </c>
      <c r="W180" s="182">
        <v>8.464691414956821</v>
      </c>
      <c r="X180" s="182">
        <v>9.59026746132973</v>
      </c>
      <c r="Y180" s="182">
        <v>10.865514815735185</v>
      </c>
      <c r="Z180" s="183">
        <v>12.310335732241553</v>
      </c>
    </row>
    <row r="181" spans="2:26" ht="12.75">
      <c r="B181" s="4" t="s">
        <v>81</v>
      </c>
      <c r="E181" s="50" t="s">
        <v>164</v>
      </c>
      <c r="F181" s="260"/>
      <c r="G181" s="182">
        <v>0.10517677938325712</v>
      </c>
      <c r="H181" s="182">
        <v>0.12165335209262049</v>
      </c>
      <c r="I181" s="182">
        <v>0.14067346621332713</v>
      </c>
      <c r="J181" s="182">
        <v>0.16262829724083228</v>
      </c>
      <c r="K181" s="182">
        <v>0.2081320115141247</v>
      </c>
      <c r="L181" s="182">
        <v>0.2471487721721207</v>
      </c>
      <c r="M181" s="182">
        <v>0.2934836519954653</v>
      </c>
      <c r="N181" s="182">
        <v>0.3430640375099644</v>
      </c>
      <c r="O181" s="182">
        <v>0.40098203157529466</v>
      </c>
      <c r="P181" s="182">
        <v>0.5290355598601508</v>
      </c>
      <c r="Q181" s="182">
        <v>0.6042737236552566</v>
      </c>
      <c r="R181" s="182">
        <v>0.6906029929113124</v>
      </c>
      <c r="S181" s="182">
        <v>0.7896844294283212</v>
      </c>
      <c r="T181" s="182">
        <v>0.9034314593083945</v>
      </c>
      <c r="U181" s="182">
        <v>1.0340489309507745</v>
      </c>
      <c r="V181" s="182">
        <v>1.1700239796133576</v>
      </c>
      <c r="W181" s="182">
        <v>1.3241317950034315</v>
      </c>
      <c r="X181" s="182">
        <v>1.49882080504637</v>
      </c>
      <c r="Y181" s="182">
        <v>1.696874191400381</v>
      </c>
      <c r="Z181" s="183">
        <v>1.9214562826465857</v>
      </c>
    </row>
    <row r="182" spans="2:26" ht="12.75">
      <c r="B182" s="4" t="s">
        <v>82</v>
      </c>
      <c r="E182" s="50" t="s">
        <v>164</v>
      </c>
      <c r="F182" s="260"/>
      <c r="G182" s="182">
        <v>0.04651914198568925</v>
      </c>
      <c r="H182" s="182">
        <v>0.07826487341619486</v>
      </c>
      <c r="I182" s="182">
        <v>0.31686045293420917</v>
      </c>
      <c r="J182" s="182">
        <v>0.44236382048448986</v>
      </c>
      <c r="K182" s="182">
        <v>0.6089143261849038</v>
      </c>
      <c r="L182" s="182">
        <v>0.7547891061056414</v>
      </c>
      <c r="M182" s="182">
        <v>0.9307488480929225</v>
      </c>
      <c r="N182" s="182">
        <v>1.1248142767749825</v>
      </c>
      <c r="O182" s="182">
        <v>1.3540333080842564</v>
      </c>
      <c r="P182" s="182">
        <v>1.622035837109638</v>
      </c>
      <c r="Q182" s="182">
        <v>1.8703935599992891</v>
      </c>
      <c r="R182" s="182">
        <v>2.1561204871174398</v>
      </c>
      <c r="S182" s="182">
        <v>2.48476339326741</v>
      </c>
      <c r="T182" s="182">
        <v>2.8626834404157995</v>
      </c>
      <c r="U182" s="182">
        <v>3.297174683645931</v>
      </c>
      <c r="V182" s="182">
        <v>3.735610140142484</v>
      </c>
      <c r="W182" s="182">
        <v>4.2323457074784105</v>
      </c>
      <c r="X182" s="182">
        <v>4.795133730664865</v>
      </c>
      <c r="Y182" s="182">
        <v>5.432757407867593</v>
      </c>
      <c r="Z182" s="183">
        <v>6.1551678661207765</v>
      </c>
    </row>
    <row r="183" spans="2:26" ht="12.75">
      <c r="B183" s="4" t="s">
        <v>83</v>
      </c>
      <c r="E183" s="50" t="s">
        <v>164</v>
      </c>
      <c r="F183" s="260"/>
      <c r="G183" s="182">
        <v>0.00946591014449314</v>
      </c>
      <c r="H183" s="182">
        <v>0.012773601969725152</v>
      </c>
      <c r="I183" s="182">
        <v>0.016880815945599256</v>
      </c>
      <c r="J183" s="182">
        <v>0.021954820127512358</v>
      </c>
      <c r="K183" s="182">
        <v>0.031219801727118704</v>
      </c>
      <c r="L183" s="182">
        <v>0.03929665477536719</v>
      </c>
      <c r="M183" s="182">
        <v>0.04930525353523817</v>
      </c>
      <c r="N183" s="182">
        <v>0.0607223346392637</v>
      </c>
      <c r="O183" s="182">
        <v>0.0745826578730048</v>
      </c>
      <c r="P183" s="182">
        <v>0.10316193417272941</v>
      </c>
      <c r="Q183" s="182">
        <v>0.11783337611277503</v>
      </c>
      <c r="R183" s="182">
        <v>0.13466758361770592</v>
      </c>
      <c r="S183" s="182">
        <v>0.15398846373852262</v>
      </c>
      <c r="T183" s="182">
        <v>0.17616913456513694</v>
      </c>
      <c r="U183" s="182">
        <v>0.201639541535401</v>
      </c>
      <c r="V183" s="182">
        <v>0.22815467602460474</v>
      </c>
      <c r="W183" s="182">
        <v>0.2582057000256691</v>
      </c>
      <c r="X183" s="182">
        <v>0.2922700569840421</v>
      </c>
      <c r="Y183" s="182">
        <v>0.3308904673230743</v>
      </c>
      <c r="Z183" s="183">
        <v>0.3746839751160842</v>
      </c>
    </row>
    <row r="184" spans="2:26" ht="12.75">
      <c r="B184" s="72" t="s">
        <v>84</v>
      </c>
      <c r="E184" s="50" t="s">
        <v>164</v>
      </c>
      <c r="F184" s="260"/>
      <c r="G184" s="182">
        <v>0.47128944475136786</v>
      </c>
      <c r="H184" s="182">
        <v>0.6599196755710824</v>
      </c>
      <c r="I184" s="182">
        <v>1.108135640961554</v>
      </c>
      <c r="J184" s="182">
        <v>1.5116745788218144</v>
      </c>
      <c r="K184" s="182">
        <v>2.0660947917959547</v>
      </c>
      <c r="L184" s="182">
        <v>2.550812745264412</v>
      </c>
      <c r="M184" s="182">
        <v>3.135035449809471</v>
      </c>
      <c r="N184" s="182">
        <v>3.7782292024741753</v>
      </c>
      <c r="O184" s="182">
        <v>4.537664613701068</v>
      </c>
      <c r="P184" s="182">
        <v>5.498305005361794</v>
      </c>
      <c r="Q184" s="182">
        <v>6.333287779765899</v>
      </c>
      <c r="R184" s="182">
        <v>7.293632037881338</v>
      </c>
      <c r="S184" s="182">
        <v>8.397963072969075</v>
      </c>
      <c r="T184" s="182">
        <v>9.66765091512093</v>
      </c>
      <c r="U184" s="182">
        <v>11.12721252342397</v>
      </c>
      <c r="V184" s="182">
        <v>12.605009076065414</v>
      </c>
      <c r="W184" s="182">
        <v>14.279374617464333</v>
      </c>
      <c r="X184" s="182">
        <v>16.176492054025008</v>
      </c>
      <c r="Y184" s="182">
        <v>18.326036882326232</v>
      </c>
      <c r="Z184" s="183">
        <v>20.761643856125</v>
      </c>
    </row>
    <row r="185" spans="2:26" ht="12.75">
      <c r="B185" s="4"/>
      <c r="E185" s="50"/>
      <c r="F185" s="260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3"/>
    </row>
    <row r="186" spans="2:26" ht="12.75" hidden="1" outlineLevel="1">
      <c r="B186" s="4" t="s">
        <v>85</v>
      </c>
      <c r="E186" s="50" t="s">
        <v>164</v>
      </c>
      <c r="F186" s="260"/>
      <c r="G186" s="182">
        <v>0</v>
      </c>
      <c r="H186" s="182">
        <v>0</v>
      </c>
      <c r="I186" s="182">
        <v>0</v>
      </c>
      <c r="J186" s="182">
        <v>0</v>
      </c>
      <c r="K186" s="182">
        <v>0</v>
      </c>
      <c r="L186" s="182">
        <v>0</v>
      </c>
      <c r="M186" s="182">
        <v>0</v>
      </c>
      <c r="N186" s="182">
        <v>0</v>
      </c>
      <c r="O186" s="182">
        <v>0</v>
      </c>
      <c r="P186" s="182">
        <v>0</v>
      </c>
      <c r="Q186" s="182">
        <v>0</v>
      </c>
      <c r="R186" s="182">
        <v>0</v>
      </c>
      <c r="S186" s="182">
        <v>0</v>
      </c>
      <c r="T186" s="182">
        <v>0</v>
      </c>
      <c r="U186" s="182">
        <v>0</v>
      </c>
      <c r="V186" s="182">
        <v>0</v>
      </c>
      <c r="W186" s="182">
        <v>0</v>
      </c>
      <c r="X186" s="182">
        <v>0</v>
      </c>
      <c r="Y186" s="182">
        <v>0</v>
      </c>
      <c r="Z186" s="183">
        <v>0</v>
      </c>
    </row>
    <row r="187" spans="2:26" ht="12.75" hidden="1" outlineLevel="1">
      <c r="B187" s="4" t="s">
        <v>86</v>
      </c>
      <c r="E187" s="50" t="s">
        <v>164</v>
      </c>
      <c r="F187" s="260"/>
      <c r="G187" s="182">
        <v>0</v>
      </c>
      <c r="H187" s="182">
        <v>0</v>
      </c>
      <c r="I187" s="182">
        <v>0</v>
      </c>
      <c r="J187" s="182">
        <v>0</v>
      </c>
      <c r="K187" s="182">
        <v>0</v>
      </c>
      <c r="L187" s="182">
        <v>0</v>
      </c>
      <c r="M187" s="182">
        <v>0</v>
      </c>
      <c r="N187" s="182">
        <v>0</v>
      </c>
      <c r="O187" s="182">
        <v>0</v>
      </c>
      <c r="P187" s="182">
        <v>0</v>
      </c>
      <c r="Q187" s="182">
        <v>0</v>
      </c>
      <c r="R187" s="182">
        <v>0</v>
      </c>
      <c r="S187" s="182">
        <v>0</v>
      </c>
      <c r="T187" s="182">
        <v>0</v>
      </c>
      <c r="U187" s="182">
        <v>0</v>
      </c>
      <c r="V187" s="182">
        <v>0</v>
      </c>
      <c r="W187" s="182">
        <v>0</v>
      </c>
      <c r="X187" s="182">
        <v>0</v>
      </c>
      <c r="Y187" s="182">
        <v>0</v>
      </c>
      <c r="Z187" s="183">
        <v>0</v>
      </c>
    </row>
    <row r="188" spans="2:26" ht="12.75" customHeight="1" hidden="1" outlineLevel="1">
      <c r="B188" s="2" t="s">
        <v>87</v>
      </c>
      <c r="E188" s="50" t="s">
        <v>164</v>
      </c>
      <c r="F188" s="260"/>
      <c r="G188" s="182">
        <v>0</v>
      </c>
      <c r="H188" s="182">
        <v>0</v>
      </c>
      <c r="I188" s="182">
        <v>0</v>
      </c>
      <c r="J188" s="182">
        <v>0</v>
      </c>
      <c r="K188" s="182">
        <v>0</v>
      </c>
      <c r="L188" s="182">
        <v>0</v>
      </c>
      <c r="M188" s="182">
        <v>0</v>
      </c>
      <c r="N188" s="182">
        <v>0</v>
      </c>
      <c r="O188" s="182">
        <v>0</v>
      </c>
      <c r="P188" s="182">
        <v>0</v>
      </c>
      <c r="Q188" s="182">
        <v>0</v>
      </c>
      <c r="R188" s="182">
        <v>0</v>
      </c>
      <c r="S188" s="182">
        <v>0</v>
      </c>
      <c r="T188" s="182">
        <v>0</v>
      </c>
      <c r="U188" s="182">
        <v>0</v>
      </c>
      <c r="V188" s="182">
        <v>0</v>
      </c>
      <c r="W188" s="182">
        <v>0</v>
      </c>
      <c r="X188" s="182">
        <v>0</v>
      </c>
      <c r="Y188" s="182">
        <v>0</v>
      </c>
      <c r="Z188" s="183">
        <v>0</v>
      </c>
    </row>
    <row r="189" spans="2:26" ht="12.75" customHeight="1" collapsed="1">
      <c r="B189" s="72" t="s">
        <v>88</v>
      </c>
      <c r="E189" s="50" t="s">
        <v>164</v>
      </c>
      <c r="F189" s="260"/>
      <c r="G189" s="182">
        <v>0</v>
      </c>
      <c r="H189" s="182">
        <v>0</v>
      </c>
      <c r="I189" s="182">
        <v>0</v>
      </c>
      <c r="J189" s="182">
        <v>0</v>
      </c>
      <c r="K189" s="182">
        <v>0</v>
      </c>
      <c r="L189" s="182">
        <v>0</v>
      </c>
      <c r="M189" s="182">
        <v>0</v>
      </c>
      <c r="N189" s="182">
        <v>0</v>
      </c>
      <c r="O189" s="182">
        <v>0</v>
      </c>
      <c r="P189" s="182">
        <v>0</v>
      </c>
      <c r="Q189" s="182">
        <v>0</v>
      </c>
      <c r="R189" s="182">
        <v>0</v>
      </c>
      <c r="S189" s="182">
        <v>0</v>
      </c>
      <c r="T189" s="182">
        <v>0</v>
      </c>
      <c r="U189" s="182">
        <v>0</v>
      </c>
      <c r="V189" s="182">
        <v>0</v>
      </c>
      <c r="W189" s="182">
        <v>0</v>
      </c>
      <c r="X189" s="182">
        <v>0</v>
      </c>
      <c r="Y189" s="182">
        <v>0</v>
      </c>
      <c r="Z189" s="183">
        <v>0</v>
      </c>
    </row>
    <row r="190" spans="2:26" ht="12.75" customHeight="1">
      <c r="B190" s="72"/>
      <c r="E190" s="50"/>
      <c r="F190" s="260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3"/>
    </row>
    <row r="191" spans="2:26" ht="12.75" customHeight="1">
      <c r="B191" s="126" t="s">
        <v>89</v>
      </c>
      <c r="C191" s="87"/>
      <c r="E191" s="50" t="s">
        <v>164</v>
      </c>
      <c r="F191" s="260"/>
      <c r="G191" s="182">
        <v>0.47128944475136786</v>
      </c>
      <c r="H191" s="182">
        <v>0.6599196755710824</v>
      </c>
      <c r="I191" s="182">
        <v>1.108135640961554</v>
      </c>
      <c r="J191" s="182">
        <v>1.5116745788218144</v>
      </c>
      <c r="K191" s="182">
        <v>2.0660947917959547</v>
      </c>
      <c r="L191" s="182">
        <v>2.550812745264412</v>
      </c>
      <c r="M191" s="182">
        <v>3.135035449809471</v>
      </c>
      <c r="N191" s="182">
        <v>3.7782292024741753</v>
      </c>
      <c r="O191" s="182">
        <v>4.537664613701068</v>
      </c>
      <c r="P191" s="182">
        <v>5.498305005361794</v>
      </c>
      <c r="Q191" s="182">
        <v>6.333287779765899</v>
      </c>
      <c r="R191" s="182">
        <v>7.293632037881338</v>
      </c>
      <c r="S191" s="182">
        <v>8.397963072969075</v>
      </c>
      <c r="T191" s="182">
        <v>9.66765091512093</v>
      </c>
      <c r="U191" s="182">
        <v>11.12721252342397</v>
      </c>
      <c r="V191" s="182">
        <v>12.605009076065414</v>
      </c>
      <c r="W191" s="182">
        <v>14.279374617464333</v>
      </c>
      <c r="X191" s="182">
        <v>16.176492054025008</v>
      </c>
      <c r="Y191" s="182">
        <v>18.326036882326232</v>
      </c>
      <c r="Z191" s="183">
        <v>20.761643856125</v>
      </c>
    </row>
    <row r="192" spans="2:26" ht="12.75" customHeight="1">
      <c r="B192" s="72"/>
      <c r="E192" s="50"/>
      <c r="F192" s="260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3"/>
    </row>
    <row r="193" spans="2:26" ht="12.75" customHeight="1">
      <c r="B193" s="2" t="s">
        <v>90</v>
      </c>
      <c r="E193" s="50" t="s">
        <v>164</v>
      </c>
      <c r="F193" s="260"/>
      <c r="G193" s="182">
        <v>0</v>
      </c>
      <c r="H193" s="182">
        <v>0</v>
      </c>
      <c r="I193" s="182">
        <v>0</v>
      </c>
      <c r="J193" s="182">
        <v>0</v>
      </c>
      <c r="K193" s="182">
        <v>0</v>
      </c>
      <c r="L193" s="182">
        <v>0</v>
      </c>
      <c r="M193" s="182">
        <v>0</v>
      </c>
      <c r="N193" s="182">
        <v>0</v>
      </c>
      <c r="O193" s="182">
        <v>0</v>
      </c>
      <c r="P193" s="182">
        <v>0</v>
      </c>
      <c r="Q193" s="182">
        <v>0</v>
      </c>
      <c r="R193" s="182">
        <v>0</v>
      </c>
      <c r="S193" s="182">
        <v>0</v>
      </c>
      <c r="T193" s="182">
        <v>0</v>
      </c>
      <c r="U193" s="182">
        <v>0</v>
      </c>
      <c r="V193" s="182">
        <v>0</v>
      </c>
      <c r="W193" s="182">
        <v>0</v>
      </c>
      <c r="X193" s="182">
        <v>0</v>
      </c>
      <c r="Y193" s="182">
        <v>0</v>
      </c>
      <c r="Z193" s="183">
        <v>0</v>
      </c>
    </row>
    <row r="194" spans="2:26" ht="12.75" hidden="1" outlineLevel="1">
      <c r="B194" s="19" t="s">
        <v>91</v>
      </c>
      <c r="C194" s="248"/>
      <c r="D194" s="241"/>
      <c r="E194" s="50" t="s">
        <v>164</v>
      </c>
      <c r="F194" s="260"/>
      <c r="G194" s="182">
        <v>0</v>
      </c>
      <c r="H194" s="182">
        <v>0</v>
      </c>
      <c r="I194" s="182">
        <v>0</v>
      </c>
      <c r="J194" s="182">
        <v>0</v>
      </c>
      <c r="K194" s="182">
        <v>0</v>
      </c>
      <c r="L194" s="182">
        <v>0</v>
      </c>
      <c r="M194" s="182">
        <v>0</v>
      </c>
      <c r="N194" s="182">
        <v>0</v>
      </c>
      <c r="O194" s="182">
        <v>0</v>
      </c>
      <c r="P194" s="182">
        <v>0</v>
      </c>
      <c r="Q194" s="182">
        <v>0</v>
      </c>
      <c r="R194" s="182">
        <v>0</v>
      </c>
      <c r="S194" s="182">
        <v>0</v>
      </c>
      <c r="T194" s="182">
        <v>0</v>
      </c>
      <c r="U194" s="182">
        <v>0</v>
      </c>
      <c r="V194" s="182">
        <v>0</v>
      </c>
      <c r="W194" s="182">
        <v>0</v>
      </c>
      <c r="X194" s="182">
        <v>0</v>
      </c>
      <c r="Y194" s="182">
        <v>0</v>
      </c>
      <c r="Z194" s="183">
        <v>0</v>
      </c>
    </row>
    <row r="195" spans="2:26" ht="12.75" collapsed="1">
      <c r="B195" s="19" t="s">
        <v>92</v>
      </c>
      <c r="C195" s="177"/>
      <c r="D195" s="173"/>
      <c r="E195" s="50"/>
      <c r="F195" s="299"/>
      <c r="G195" s="300"/>
      <c r="H195" s="300"/>
      <c r="I195" s="300"/>
      <c r="J195" s="300"/>
      <c r="K195" s="300"/>
      <c r="L195" s="300"/>
      <c r="M195" s="300"/>
      <c r="N195" s="300"/>
      <c r="O195" s="300"/>
      <c r="P195" s="300"/>
      <c r="Q195" s="301"/>
      <c r="R195" s="300"/>
      <c r="S195" s="300"/>
      <c r="T195" s="300"/>
      <c r="U195" s="164"/>
      <c r="V195" s="164"/>
      <c r="W195" s="164"/>
      <c r="X195" s="164"/>
      <c r="Y195" s="164"/>
      <c r="Z195" s="184"/>
    </row>
    <row r="196" spans="2:26" ht="12.75">
      <c r="B196" s="4" t="s">
        <v>197</v>
      </c>
      <c r="E196" s="50" t="s">
        <v>164</v>
      </c>
      <c r="F196" s="260"/>
      <c r="G196" s="182">
        <v>0.96460332768</v>
      </c>
      <c r="H196" s="182">
        <v>7.2023715133440005</v>
      </c>
      <c r="I196" s="182">
        <v>6.64504514624</v>
      </c>
      <c r="J196" s="182">
        <v>6.64504514624</v>
      </c>
      <c r="K196" s="182">
        <v>0</v>
      </c>
      <c r="L196" s="182">
        <v>0</v>
      </c>
      <c r="M196" s="182">
        <v>0</v>
      </c>
      <c r="N196" s="182">
        <v>0</v>
      </c>
      <c r="O196" s="182">
        <v>0</v>
      </c>
      <c r="P196" s="182">
        <v>0</v>
      </c>
      <c r="Q196" s="182">
        <v>0</v>
      </c>
      <c r="R196" s="182">
        <v>0</v>
      </c>
      <c r="S196" s="182">
        <v>0</v>
      </c>
      <c r="T196" s="182">
        <v>0</v>
      </c>
      <c r="U196" s="182">
        <v>0</v>
      </c>
      <c r="V196" s="182">
        <v>0</v>
      </c>
      <c r="W196" s="182">
        <v>0</v>
      </c>
      <c r="X196" s="182">
        <v>0</v>
      </c>
      <c r="Y196" s="182">
        <v>0</v>
      </c>
      <c r="Z196" s="183">
        <v>0</v>
      </c>
    </row>
    <row r="197" spans="2:26" ht="12.75">
      <c r="B197" s="4" t="s">
        <v>93</v>
      </c>
      <c r="E197" s="50" t="s">
        <v>164</v>
      </c>
      <c r="F197" s="260"/>
      <c r="G197" s="182">
        <v>0</v>
      </c>
      <c r="H197" s="182">
        <v>0</v>
      </c>
      <c r="I197" s="182">
        <v>0</v>
      </c>
      <c r="J197" s="182">
        <v>0</v>
      </c>
      <c r="K197" s="182">
        <v>0</v>
      </c>
      <c r="L197" s="182">
        <v>0</v>
      </c>
      <c r="M197" s="182">
        <v>0</v>
      </c>
      <c r="N197" s="182">
        <v>0</v>
      </c>
      <c r="O197" s="182">
        <v>0</v>
      </c>
      <c r="P197" s="182">
        <v>0</v>
      </c>
      <c r="Q197" s="182">
        <v>0</v>
      </c>
      <c r="R197" s="182">
        <v>0</v>
      </c>
      <c r="S197" s="182">
        <v>0</v>
      </c>
      <c r="T197" s="182">
        <v>0</v>
      </c>
      <c r="U197" s="182">
        <v>0</v>
      </c>
      <c r="V197" s="182">
        <v>0</v>
      </c>
      <c r="W197" s="182">
        <v>0</v>
      </c>
      <c r="X197" s="182">
        <v>0</v>
      </c>
      <c r="Y197" s="182">
        <v>0</v>
      </c>
      <c r="Z197" s="183">
        <v>0</v>
      </c>
    </row>
    <row r="198" spans="2:26" ht="12.75">
      <c r="B198" s="4" t="s">
        <v>94</v>
      </c>
      <c r="E198" s="50" t="s">
        <v>164</v>
      </c>
      <c r="F198" s="260"/>
      <c r="G198" s="164">
        <v>0.24115083192</v>
      </c>
      <c r="H198" s="164">
        <v>1.8005928783360001</v>
      </c>
      <c r="I198" s="164">
        <v>1.66126128656</v>
      </c>
      <c r="J198" s="164">
        <v>1.66126128656</v>
      </c>
      <c r="K198" s="164">
        <v>0</v>
      </c>
      <c r="L198" s="164">
        <v>0</v>
      </c>
      <c r="M198" s="164">
        <v>0</v>
      </c>
      <c r="N198" s="164">
        <v>0</v>
      </c>
      <c r="O198" s="164">
        <v>0</v>
      </c>
      <c r="P198" s="164">
        <v>0</v>
      </c>
      <c r="Q198" s="164">
        <v>0</v>
      </c>
      <c r="R198" s="164">
        <v>0</v>
      </c>
      <c r="S198" s="164">
        <v>0</v>
      </c>
      <c r="T198" s="164">
        <v>0</v>
      </c>
      <c r="U198" s="164">
        <v>0</v>
      </c>
      <c r="V198" s="164">
        <v>0</v>
      </c>
      <c r="W198" s="164">
        <v>0</v>
      </c>
      <c r="X198" s="164">
        <v>0</v>
      </c>
      <c r="Y198" s="164">
        <v>0</v>
      </c>
      <c r="Z198" s="184">
        <v>0</v>
      </c>
    </row>
    <row r="199" spans="2:26" ht="12.75" outlineLevel="1">
      <c r="B199" s="4"/>
      <c r="E199" s="50"/>
      <c r="F199" s="260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84"/>
    </row>
    <row r="200" spans="2:26" ht="12.75">
      <c r="B200" s="72" t="s">
        <v>95</v>
      </c>
      <c r="E200" s="50" t="s">
        <v>164</v>
      </c>
      <c r="F200" s="260"/>
      <c r="G200" s="164">
        <v>0</v>
      </c>
      <c r="H200" s="164">
        <v>0</v>
      </c>
      <c r="I200" s="164">
        <v>0</v>
      </c>
      <c r="J200" s="164">
        <v>0</v>
      </c>
      <c r="K200" s="164">
        <v>0</v>
      </c>
      <c r="L200" s="164">
        <v>0</v>
      </c>
      <c r="M200" s="164">
        <v>0</v>
      </c>
      <c r="N200" s="164">
        <v>0</v>
      </c>
      <c r="O200" s="164">
        <v>0</v>
      </c>
      <c r="P200" s="164">
        <v>0</v>
      </c>
      <c r="Q200" s="164">
        <v>0</v>
      </c>
      <c r="R200" s="164">
        <v>0</v>
      </c>
      <c r="S200" s="164">
        <v>0</v>
      </c>
      <c r="T200" s="164">
        <v>0</v>
      </c>
      <c r="U200" s="164">
        <v>0</v>
      </c>
      <c r="V200" s="164">
        <v>0</v>
      </c>
      <c r="W200" s="164">
        <v>0</v>
      </c>
      <c r="X200" s="164">
        <v>0</v>
      </c>
      <c r="Y200" s="164">
        <v>0</v>
      </c>
      <c r="Z200" s="184">
        <v>0</v>
      </c>
    </row>
    <row r="201" spans="2:26" ht="12.75">
      <c r="B201" s="72"/>
      <c r="E201" s="50"/>
      <c r="F201" s="260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82"/>
      <c r="R201" s="164"/>
      <c r="S201" s="164"/>
      <c r="T201" s="164"/>
      <c r="U201" s="164"/>
      <c r="V201" s="164"/>
      <c r="W201" s="164"/>
      <c r="X201" s="164"/>
      <c r="Y201" s="164"/>
      <c r="Z201" s="184"/>
    </row>
    <row r="202" spans="2:26" ht="12.75">
      <c r="B202" s="2"/>
      <c r="C202" s="178" t="s">
        <v>96</v>
      </c>
      <c r="E202" s="50" t="s">
        <v>164</v>
      </c>
      <c r="F202" s="260"/>
      <c r="G202" s="182">
        <v>1.677043604351368</v>
      </c>
      <c r="H202" s="182">
        <v>9.662884067251083</v>
      </c>
      <c r="I202" s="182">
        <v>9.414442073761553</v>
      </c>
      <c r="J202" s="182">
        <v>9.817981011621814</v>
      </c>
      <c r="K202" s="182">
        <v>2.0660947917959547</v>
      </c>
      <c r="L202" s="182">
        <v>2.550812745264412</v>
      </c>
      <c r="M202" s="182">
        <v>3.135035449809471</v>
      </c>
      <c r="N202" s="182">
        <v>3.7782292024741753</v>
      </c>
      <c r="O202" s="182">
        <v>4.537664613701068</v>
      </c>
      <c r="P202" s="182">
        <v>5.498305005361794</v>
      </c>
      <c r="Q202" s="182">
        <v>6.333287779765899</v>
      </c>
      <c r="R202" s="182">
        <v>7.293632037881338</v>
      </c>
      <c r="S202" s="182">
        <v>8.397963072969075</v>
      </c>
      <c r="T202" s="182">
        <v>9.66765091512093</v>
      </c>
      <c r="U202" s="182">
        <v>11.12721252342397</v>
      </c>
      <c r="V202" s="182">
        <v>12.605009076065414</v>
      </c>
      <c r="W202" s="182">
        <v>14.279374617464333</v>
      </c>
      <c r="X202" s="182">
        <v>16.176492054025008</v>
      </c>
      <c r="Y202" s="182">
        <v>18.326036882326232</v>
      </c>
      <c r="Z202" s="183">
        <v>20.761643856125</v>
      </c>
    </row>
    <row r="203" spans="2:26" ht="12.75">
      <c r="B203" s="73"/>
      <c r="E203" s="50"/>
      <c r="F203" s="260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82"/>
      <c r="R203" s="164"/>
      <c r="S203" s="164"/>
      <c r="T203" s="164"/>
      <c r="U203" s="164"/>
      <c r="V203" s="164"/>
      <c r="W203" s="164"/>
      <c r="X203" s="164"/>
      <c r="Y203" s="164"/>
      <c r="Z203" s="184"/>
    </row>
    <row r="204" spans="2:26" ht="12.75">
      <c r="B204" s="4" t="s">
        <v>214</v>
      </c>
      <c r="E204" s="50" t="s">
        <v>164</v>
      </c>
      <c r="F204" s="260"/>
      <c r="G204" s="164">
        <v>0.42807298884999995</v>
      </c>
      <c r="H204" s="164">
        <v>7.36521673425</v>
      </c>
      <c r="I204" s="164">
        <v>8.43405392955</v>
      </c>
      <c r="J204" s="164">
        <v>9.4317446331</v>
      </c>
      <c r="K204" s="164">
        <v>0</v>
      </c>
      <c r="L204" s="164">
        <v>0</v>
      </c>
      <c r="M204" s="164">
        <v>0</v>
      </c>
      <c r="N204" s="164">
        <v>0</v>
      </c>
      <c r="O204" s="164">
        <v>0</v>
      </c>
      <c r="P204" s="164">
        <v>1.12044859425</v>
      </c>
      <c r="Q204" s="164">
        <v>0</v>
      </c>
      <c r="R204" s="164">
        <v>0</v>
      </c>
      <c r="S204" s="164">
        <v>0</v>
      </c>
      <c r="T204" s="164">
        <v>0</v>
      </c>
      <c r="U204" s="164">
        <v>0</v>
      </c>
      <c r="V204" s="164">
        <v>0</v>
      </c>
      <c r="W204" s="164">
        <v>0</v>
      </c>
      <c r="X204" s="164">
        <v>0</v>
      </c>
      <c r="Y204" s="164">
        <v>0</v>
      </c>
      <c r="Z204" s="184">
        <v>0</v>
      </c>
    </row>
    <row r="205" spans="2:26" ht="12.75">
      <c r="B205" s="4" t="s">
        <v>97</v>
      </c>
      <c r="C205" s="179"/>
      <c r="E205" s="50" t="s">
        <v>164</v>
      </c>
      <c r="F205" s="260"/>
      <c r="G205" s="164">
        <v>0</v>
      </c>
      <c r="H205" s="164">
        <v>0</v>
      </c>
      <c r="I205" s="164">
        <v>0</v>
      </c>
      <c r="J205" s="164">
        <v>0</v>
      </c>
      <c r="K205" s="164">
        <v>0.294647825</v>
      </c>
      <c r="L205" s="164">
        <v>0</v>
      </c>
      <c r="M205" s="164">
        <v>0</v>
      </c>
      <c r="N205" s="164">
        <v>0</v>
      </c>
      <c r="O205" s="164">
        <v>0</v>
      </c>
      <c r="P205" s="164">
        <v>0.294647825</v>
      </c>
      <c r="Q205" s="164">
        <v>2.4391492319328747</v>
      </c>
      <c r="R205" s="164">
        <v>2.4391492319328747</v>
      </c>
      <c r="S205" s="164">
        <v>2.4391492319328747</v>
      </c>
      <c r="T205" s="164">
        <v>0</v>
      </c>
      <c r="U205" s="164">
        <v>0.294647825</v>
      </c>
      <c r="V205" s="164">
        <v>0.307104736455</v>
      </c>
      <c r="W205" s="164">
        <v>0.307104736455</v>
      </c>
      <c r="X205" s="164">
        <v>0.307104736455</v>
      </c>
      <c r="Y205" s="164">
        <v>0</v>
      </c>
      <c r="Z205" s="184">
        <v>0</v>
      </c>
    </row>
    <row r="206" spans="2:26" ht="12.75">
      <c r="B206" s="4" t="s">
        <v>136</v>
      </c>
      <c r="C206" s="179"/>
      <c r="E206" s="50" t="s">
        <v>164</v>
      </c>
      <c r="F206" s="260"/>
      <c r="G206" s="182">
        <v>0.9842214367925441</v>
      </c>
      <c r="H206" s="182">
        <v>1.1193672530181837</v>
      </c>
      <c r="I206" s="182">
        <v>1.2316760273469356</v>
      </c>
      <c r="J206" s="182">
        <v>1.360670457711088</v>
      </c>
      <c r="K206" s="182">
        <v>1.0591932852012935</v>
      </c>
      <c r="L206" s="182">
        <v>1.127579401228613</v>
      </c>
      <c r="M206" s="182">
        <v>1.2023409570315904</v>
      </c>
      <c r="N206" s="182">
        <v>1.2811028218937286</v>
      </c>
      <c r="O206" s="182">
        <v>1.3672882698584834</v>
      </c>
      <c r="P206" s="182">
        <v>1.474652484701061</v>
      </c>
      <c r="Q206" s="182">
        <v>1.5611866342553238</v>
      </c>
      <c r="R206" s="182">
        <v>1.6553883549398551</v>
      </c>
      <c r="S206" s="182">
        <v>1.7583733531959598</v>
      </c>
      <c r="T206" s="182">
        <v>1.8714204103211618</v>
      </c>
      <c r="U206" s="182">
        <v>1.9959950895851049</v>
      </c>
      <c r="V206" s="182">
        <v>2.1128882408198217</v>
      </c>
      <c r="W206" s="182">
        <v>2.2415393775293344</v>
      </c>
      <c r="X206" s="182">
        <v>2.3835014486569883</v>
      </c>
      <c r="Y206" s="182">
        <v>2.540533636556756</v>
      </c>
      <c r="Z206" s="183">
        <v>2.714628773725277</v>
      </c>
    </row>
    <row r="207" spans="2:26" ht="12.75">
      <c r="B207" s="2"/>
      <c r="C207" s="179"/>
      <c r="E207" s="50"/>
      <c r="F207" s="260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82"/>
      <c r="R207" s="164"/>
      <c r="S207" s="164"/>
      <c r="T207" s="164"/>
      <c r="U207" s="164"/>
      <c r="V207" s="164"/>
      <c r="W207" s="164"/>
      <c r="X207" s="164"/>
      <c r="Y207" s="164"/>
      <c r="Z207" s="184"/>
    </row>
    <row r="208" spans="2:26" ht="12.75">
      <c r="B208" s="4" t="s">
        <v>98</v>
      </c>
      <c r="C208" s="179"/>
      <c r="E208" s="50" t="s">
        <v>164</v>
      </c>
      <c r="F208" s="260"/>
      <c r="G208" s="164">
        <v>0</v>
      </c>
      <c r="H208" s="164">
        <v>0</v>
      </c>
      <c r="I208" s="164">
        <v>0</v>
      </c>
      <c r="J208" s="164">
        <v>0</v>
      </c>
      <c r="K208" s="164">
        <v>0</v>
      </c>
      <c r="L208" s="164">
        <v>0</v>
      </c>
      <c r="M208" s="164">
        <v>0</v>
      </c>
      <c r="N208" s="164">
        <v>0</v>
      </c>
      <c r="O208" s="164">
        <v>0</v>
      </c>
      <c r="P208" s="164">
        <v>0</v>
      </c>
      <c r="Q208" s="164">
        <v>0.032153444256</v>
      </c>
      <c r="R208" s="164">
        <v>0.2722324947008</v>
      </c>
      <c r="S208" s="164">
        <v>0.4937339995754667</v>
      </c>
      <c r="T208" s="164">
        <v>0.7152355044501334</v>
      </c>
      <c r="U208" s="164">
        <v>0.7152355044501333</v>
      </c>
      <c r="V208" s="164">
        <v>0.7152355044501335</v>
      </c>
      <c r="W208" s="164">
        <v>0.7152355044501335</v>
      </c>
      <c r="X208" s="164">
        <v>0.7152355044501335</v>
      </c>
      <c r="Y208" s="164">
        <v>0.7152355044501331</v>
      </c>
      <c r="Z208" s="184">
        <v>0.7152355044501331</v>
      </c>
    </row>
    <row r="209" spans="2:26" ht="12.75">
      <c r="B209" s="4" t="s">
        <v>99</v>
      </c>
      <c r="C209" s="179"/>
      <c r="E209" s="50" t="s">
        <v>164</v>
      </c>
      <c r="F209" s="260"/>
      <c r="G209" s="182">
        <v>0.5358907376000001</v>
      </c>
      <c r="H209" s="182">
        <v>0.5358907376000001</v>
      </c>
      <c r="I209" s="182">
        <v>0.5358907376000001</v>
      </c>
      <c r="J209" s="182">
        <v>0.5364266283376001</v>
      </c>
      <c r="K209" s="182">
        <v>0.5364266283376001</v>
      </c>
      <c r="L209" s="182">
        <v>0.5364266283376001</v>
      </c>
      <c r="M209" s="182">
        <v>0.5364266283376001</v>
      </c>
      <c r="N209" s="182">
        <v>0.5364266283376001</v>
      </c>
      <c r="O209" s="182">
        <v>0.5364266283376001</v>
      </c>
      <c r="P209" s="182">
        <v>0.5364266283376001</v>
      </c>
      <c r="Q209" s="182">
        <v>0.5364266283376001</v>
      </c>
      <c r="R209" s="182">
        <v>0.5356227922312001</v>
      </c>
      <c r="S209" s="182">
        <v>0.5288169798636801</v>
      </c>
      <c r="T209" s="182">
        <v>0.5164736298742935</v>
      </c>
      <c r="U209" s="182">
        <v>0.49859274226304007</v>
      </c>
      <c r="V209" s="182">
        <v>0.4807118546517868</v>
      </c>
      <c r="W209" s="182">
        <v>0.4628309670405334</v>
      </c>
      <c r="X209" s="182">
        <v>0.4449500794292801</v>
      </c>
      <c r="Y209" s="182">
        <v>0.4270691918180267</v>
      </c>
      <c r="Z209" s="183">
        <v>0.4091883042067734</v>
      </c>
    </row>
    <row r="210" spans="2:26" ht="12.75">
      <c r="B210" s="4" t="s">
        <v>193</v>
      </c>
      <c r="E210" s="50" t="s">
        <v>164</v>
      </c>
      <c r="F210" s="302"/>
      <c r="G210" s="164">
        <v>-0.00030433108521618624</v>
      </c>
      <c r="H210" s="164">
        <v>0.030293089274844212</v>
      </c>
      <c r="I210" s="164">
        <v>0.04909822087092933</v>
      </c>
      <c r="J210" s="164">
        <v>0.04884344199729536</v>
      </c>
      <c r="K210" s="164">
        <v>0.08263841151811713</v>
      </c>
      <c r="L210" s="164">
        <v>0.042626405471830414</v>
      </c>
      <c r="M210" s="164">
        <v>0.051096820740011206</v>
      </c>
      <c r="N210" s="164">
        <v>0.05613452931431573</v>
      </c>
      <c r="O210" s="164">
        <v>0.0660277486475001</v>
      </c>
      <c r="P210" s="164">
        <v>0.08454358841401566</v>
      </c>
      <c r="Q210" s="164">
        <v>0.07212679760172769</v>
      </c>
      <c r="R210" s="164">
        <v>0.08276912198905584</v>
      </c>
      <c r="S210" s="164">
        <v>0.09499072635256545</v>
      </c>
      <c r="T210" s="164">
        <v>0.10902423562722285</v>
      </c>
      <c r="U210" s="164">
        <v>0.12513634669041696</v>
      </c>
      <c r="V210" s="164">
        <v>0.12728523709847728</v>
      </c>
      <c r="W210" s="164">
        <v>0.14395139503705834</v>
      </c>
      <c r="X210" s="164">
        <v>0.16283642140345078</v>
      </c>
      <c r="Y210" s="164">
        <v>0.18423622208446377</v>
      </c>
      <c r="Z210" s="184">
        <v>0.20848622966576702</v>
      </c>
    </row>
    <row r="211" spans="2:26" ht="12.75">
      <c r="B211" s="2"/>
      <c r="E211" s="50"/>
      <c r="F211" s="260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82"/>
      <c r="R211" s="164"/>
      <c r="S211" s="164"/>
      <c r="T211" s="164"/>
      <c r="U211" s="164"/>
      <c r="V211" s="164"/>
      <c r="W211" s="164"/>
      <c r="X211" s="164"/>
      <c r="Y211" s="164"/>
      <c r="Z211" s="184"/>
    </row>
    <row r="212" spans="2:26" ht="12.75">
      <c r="B212" s="4" t="s">
        <v>194</v>
      </c>
      <c r="E212" s="50" t="s">
        <v>164</v>
      </c>
      <c r="F212" s="260"/>
      <c r="G212" s="164">
        <v>0</v>
      </c>
      <c r="H212" s="164">
        <v>0</v>
      </c>
      <c r="I212" s="164">
        <v>0</v>
      </c>
      <c r="J212" s="164">
        <v>0</v>
      </c>
      <c r="K212" s="164">
        <v>0</v>
      </c>
      <c r="L212" s="164">
        <v>0</v>
      </c>
      <c r="M212" s="164">
        <v>0.024062911506341933</v>
      </c>
      <c r="N212" s="164">
        <v>0.19339247784711186</v>
      </c>
      <c r="O212" s="164">
        <v>0.3953674668257532</v>
      </c>
      <c r="P212" s="164">
        <v>0.6513503198711975</v>
      </c>
      <c r="Q212" s="182">
        <v>0.8758849073261503</v>
      </c>
      <c r="R212" s="164">
        <v>1.1359688193873423</v>
      </c>
      <c r="S212" s="164">
        <v>1.4384143741470883</v>
      </c>
      <c r="T212" s="164">
        <v>1.7891096146519003</v>
      </c>
      <c r="U212" s="164">
        <v>2.194969959647005</v>
      </c>
      <c r="V212" s="164">
        <v>2.6086052463523997</v>
      </c>
      <c r="W212" s="164">
        <v>3.077683834042597</v>
      </c>
      <c r="X212" s="164">
        <v>3.6095947099558794</v>
      </c>
      <c r="Y212" s="164">
        <v>4.212712768359692</v>
      </c>
      <c r="Z212" s="184">
        <v>4.896530585632144</v>
      </c>
    </row>
    <row r="213" spans="2:26" ht="12.75">
      <c r="B213" s="2"/>
      <c r="E213" s="50"/>
      <c r="F213" s="260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82"/>
      <c r="R213" s="164"/>
      <c r="S213" s="164"/>
      <c r="T213" s="164"/>
      <c r="U213" s="164"/>
      <c r="V213" s="164"/>
      <c r="W213" s="164"/>
      <c r="X213" s="164"/>
      <c r="Y213" s="164"/>
      <c r="Z213" s="184"/>
    </row>
    <row r="214" spans="2:26" ht="12.75">
      <c r="B214" s="10"/>
      <c r="C214" s="178" t="s">
        <v>100</v>
      </c>
      <c r="E214" s="50" t="s">
        <v>164</v>
      </c>
      <c r="F214" s="260"/>
      <c r="G214" s="164">
        <v>1.9478808321573278</v>
      </c>
      <c r="H214" s="164">
        <v>9.050767814143029</v>
      </c>
      <c r="I214" s="164">
        <v>10.250718915367866</v>
      </c>
      <c r="J214" s="164">
        <v>11.377685161145981</v>
      </c>
      <c r="K214" s="164">
        <v>1.9729061500570109</v>
      </c>
      <c r="L214" s="164">
        <v>1.7066324350380435</v>
      </c>
      <c r="M214" s="164">
        <v>1.813927317615544</v>
      </c>
      <c r="N214" s="164">
        <v>2.067056457392756</v>
      </c>
      <c r="O214" s="164">
        <v>2.3651101136693367</v>
      </c>
      <c r="P214" s="164">
        <v>4.162069440573874</v>
      </c>
      <c r="Q214" s="164">
        <v>5.516927643709677</v>
      </c>
      <c r="R214" s="164">
        <v>6.121130815181128</v>
      </c>
      <c r="S214" s="164">
        <v>6.753478665067635</v>
      </c>
      <c r="T214" s="164">
        <v>5.001263394924711</v>
      </c>
      <c r="U214" s="164">
        <v>5.8245774676357</v>
      </c>
      <c r="V214" s="164">
        <v>6.351830819827619</v>
      </c>
      <c r="W214" s="164">
        <v>6.948345814554656</v>
      </c>
      <c r="X214" s="164">
        <v>7.623222900350732</v>
      </c>
      <c r="Y214" s="164">
        <v>8.079787323269072</v>
      </c>
      <c r="Z214" s="184">
        <v>8.944069397680094</v>
      </c>
    </row>
    <row r="215" spans="2:26" ht="12.75">
      <c r="B215" s="10"/>
      <c r="C215" s="96"/>
      <c r="E215" s="50"/>
      <c r="F215" s="260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82"/>
      <c r="R215" s="164"/>
      <c r="S215" s="164"/>
      <c r="T215" s="164"/>
      <c r="U215" s="164"/>
      <c r="V215" s="164"/>
      <c r="W215" s="164"/>
      <c r="X215" s="164"/>
      <c r="Y215" s="164"/>
      <c r="Z215" s="184"/>
    </row>
    <row r="216" spans="2:26" ht="12.75">
      <c r="B216" s="19" t="s">
        <v>101</v>
      </c>
      <c r="C216" s="96"/>
      <c r="E216" s="50" t="s">
        <v>164</v>
      </c>
      <c r="F216" s="260"/>
      <c r="G216" s="164">
        <v>-0.27083722780595987</v>
      </c>
      <c r="H216" s="164">
        <v>0.612116253108054</v>
      </c>
      <c r="I216" s="164">
        <v>-0.8362768416063133</v>
      </c>
      <c r="J216" s="164">
        <v>-1.5597041495241672</v>
      </c>
      <c r="K216" s="164">
        <v>0.09318864173894381</v>
      </c>
      <c r="L216" s="164">
        <v>0.8441803102263685</v>
      </c>
      <c r="M216" s="164">
        <v>1.3211081321939269</v>
      </c>
      <c r="N216" s="164">
        <v>1.7111727450814191</v>
      </c>
      <c r="O216" s="164">
        <v>2.1725545000317315</v>
      </c>
      <c r="P216" s="164">
        <v>1.3362355647879198</v>
      </c>
      <c r="Q216" s="182">
        <v>0.8163601360562227</v>
      </c>
      <c r="R216" s="164">
        <v>1.1725012227002098</v>
      </c>
      <c r="S216" s="164">
        <v>1.64448440790144</v>
      </c>
      <c r="T216" s="164">
        <v>4.666387520196219</v>
      </c>
      <c r="U216" s="164">
        <v>5.3026350557882695</v>
      </c>
      <c r="V216" s="164">
        <v>6.2531782562377956</v>
      </c>
      <c r="W216" s="164">
        <v>7.331028802909676</v>
      </c>
      <c r="X216" s="164">
        <v>8.553269153674275</v>
      </c>
      <c r="Y216" s="164">
        <v>10.24624955905716</v>
      </c>
      <c r="Z216" s="184">
        <v>11.817574458444907</v>
      </c>
    </row>
    <row r="217" spans="2:26" ht="12.75">
      <c r="B217" s="19" t="s">
        <v>102</v>
      </c>
      <c r="C217" s="96"/>
      <c r="E217" s="50" t="s">
        <v>164</v>
      </c>
      <c r="F217" s="281"/>
      <c r="G217" s="164">
        <v>-0.27083722780595987</v>
      </c>
      <c r="H217" s="164">
        <v>0.3412790253020941</v>
      </c>
      <c r="I217" s="164">
        <v>-0.49499781630421924</v>
      </c>
      <c r="J217" s="164">
        <v>-2.0547019658283867</v>
      </c>
      <c r="K217" s="164">
        <v>-1.961513324089443</v>
      </c>
      <c r="L217" s="164">
        <v>-1.1173330138630744</v>
      </c>
      <c r="M217" s="164">
        <v>0.2037751183308525</v>
      </c>
      <c r="N217" s="164">
        <v>1.9149478634122716</v>
      </c>
      <c r="O217" s="164">
        <v>4.087502363444003</v>
      </c>
      <c r="P217" s="164">
        <v>5.4237379282319225</v>
      </c>
      <c r="Q217" s="182">
        <v>6.240098064288145</v>
      </c>
      <c r="R217" s="164">
        <v>7.412599286988355</v>
      </c>
      <c r="S217" s="164">
        <v>9.057083694889794</v>
      </c>
      <c r="T217" s="164">
        <v>13.723471215086013</v>
      </c>
      <c r="U217" s="164">
        <v>19.026106270874283</v>
      </c>
      <c r="V217" s="164">
        <v>25.27928452711208</v>
      </c>
      <c r="W217" s="164">
        <v>32.610313330021754</v>
      </c>
      <c r="X217" s="164">
        <v>41.16358248369603</v>
      </c>
      <c r="Y217" s="164">
        <v>51.409832042753195</v>
      </c>
      <c r="Z217" s="184">
        <v>63.227406501198104</v>
      </c>
    </row>
    <row r="218" spans="2:26" ht="12.75">
      <c r="B218" s="70"/>
      <c r="E218" s="188"/>
      <c r="F218" s="136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3"/>
      <c r="R218" s="102"/>
      <c r="S218" s="146"/>
      <c r="T218" s="146"/>
      <c r="U218" s="146"/>
      <c r="V218" s="146"/>
      <c r="W218" s="146"/>
      <c r="X218" s="146"/>
      <c r="Y218" s="146"/>
      <c r="Z218" s="169"/>
    </row>
    <row r="219" spans="2:26" ht="12.75">
      <c r="B219" s="47" t="s">
        <v>188</v>
      </c>
      <c r="C219" s="1"/>
      <c r="D219" s="1"/>
      <c r="E219" s="28"/>
      <c r="F219" s="76" t="s">
        <v>146</v>
      </c>
      <c r="G219" s="76"/>
      <c r="H219" s="76"/>
      <c r="I219" s="76" t="s">
        <v>215</v>
      </c>
      <c r="K219" s="76"/>
      <c r="L219" s="76"/>
      <c r="M219" s="76" t="s">
        <v>196</v>
      </c>
      <c r="N219" s="76"/>
      <c r="P219" s="76"/>
      <c r="Q219" s="76"/>
      <c r="R219" s="76" t="s">
        <v>195</v>
      </c>
      <c r="S219" s="76"/>
      <c r="U219" s="76"/>
      <c r="V219" s="76"/>
      <c r="W219" s="76"/>
      <c r="X219" s="76"/>
      <c r="Y219" s="76"/>
      <c r="Z219" s="76"/>
    </row>
    <row r="220" spans="2:26" ht="12.75">
      <c r="B220" s="60"/>
      <c r="C220" s="30"/>
      <c r="D220" s="30"/>
      <c r="E220" s="135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</row>
    <row r="221" spans="3:26" ht="12.75">
      <c r="C221" s="30"/>
      <c r="D221" s="30"/>
      <c r="E221" s="135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</row>
    <row r="222" spans="2:26" ht="14.25">
      <c r="B222" s="87"/>
      <c r="F222" s="113"/>
      <c r="G222" s="233">
        <v>1</v>
      </c>
      <c r="H222" s="233"/>
      <c r="I222" s="233"/>
      <c r="J222" s="233">
        <v>0.23</v>
      </c>
      <c r="K222" s="233">
        <v>0.5</v>
      </c>
      <c r="L222" s="233">
        <v>0.1</v>
      </c>
      <c r="M222" s="233">
        <v>0.17</v>
      </c>
      <c r="N222" s="233">
        <v>0</v>
      </c>
      <c r="O222" s="66"/>
      <c r="P222" s="66"/>
      <c r="Q222" s="113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2:26" ht="18">
      <c r="B223" s="298" t="s">
        <v>207</v>
      </c>
      <c r="E223" s="135"/>
      <c r="F223" s="66"/>
      <c r="G223" s="109"/>
      <c r="H223" s="109"/>
      <c r="J223" s="109" t="s">
        <v>213</v>
      </c>
      <c r="L223" s="109"/>
      <c r="M223" s="109"/>
      <c r="N223" s="109" t="s">
        <v>147</v>
      </c>
      <c r="O223" s="109"/>
      <c r="Q223" s="109"/>
      <c r="R223" s="109" t="s">
        <v>163</v>
      </c>
      <c r="S223" s="66"/>
      <c r="T223" s="66"/>
      <c r="U223" s="109"/>
      <c r="W223" s="109"/>
      <c r="X223" s="109"/>
      <c r="Y223" s="109"/>
      <c r="Z223" s="109"/>
    </row>
    <row r="224" spans="5:26" ht="12.75">
      <c r="E224" s="135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2:26" ht="12.75">
      <c r="B225" s="8"/>
      <c r="C225" s="9"/>
      <c r="D225" s="9"/>
      <c r="E225" s="122"/>
      <c r="F225" s="14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40"/>
    </row>
    <row r="226" spans="2:26" ht="12.75">
      <c r="B226" s="35" t="s">
        <v>72</v>
      </c>
      <c r="C226" s="151"/>
      <c r="D226" s="151"/>
      <c r="E226" s="56" t="s">
        <v>0</v>
      </c>
      <c r="F226" s="226">
        <v>2005</v>
      </c>
      <c r="G226" s="225">
        <v>2006</v>
      </c>
      <c r="H226" s="225">
        <v>2007</v>
      </c>
      <c r="I226" s="225">
        <v>2008</v>
      </c>
      <c r="J226" s="225">
        <v>2009</v>
      </c>
      <c r="K226" s="225">
        <v>2010</v>
      </c>
      <c r="L226" s="225">
        <v>2011</v>
      </c>
      <c r="M226" s="225">
        <v>2012</v>
      </c>
      <c r="N226" s="225">
        <v>2013</v>
      </c>
      <c r="O226" s="225">
        <v>2014</v>
      </c>
      <c r="P226" s="225">
        <v>2015</v>
      </c>
      <c r="Q226" s="225">
        <v>2016</v>
      </c>
      <c r="R226" s="225">
        <v>2017</v>
      </c>
      <c r="S226" s="225">
        <v>2018</v>
      </c>
      <c r="T226" s="225">
        <v>2019</v>
      </c>
      <c r="U226" s="225">
        <v>2020</v>
      </c>
      <c r="V226" s="225">
        <v>2021</v>
      </c>
      <c r="W226" s="225">
        <v>2022</v>
      </c>
      <c r="X226" s="225">
        <v>2023</v>
      </c>
      <c r="Y226" s="225">
        <v>2024</v>
      </c>
      <c r="Z226" s="224">
        <v>2025</v>
      </c>
    </row>
    <row r="227" spans="2:26" ht="12.75">
      <c r="B227" s="10"/>
      <c r="C227" s="96"/>
      <c r="D227" s="96"/>
      <c r="E227" s="58"/>
      <c r="F227" s="22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42"/>
    </row>
    <row r="228" spans="2:26" ht="12.75">
      <c r="B228" s="8"/>
      <c r="C228" s="1"/>
      <c r="D228" s="1"/>
      <c r="E228" s="122"/>
      <c r="F228" s="14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40"/>
    </row>
    <row r="229" spans="2:26" ht="12.75">
      <c r="B229" s="19" t="s">
        <v>103</v>
      </c>
      <c r="E229" s="58"/>
      <c r="F229" s="17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76"/>
      <c r="R229" s="66"/>
      <c r="S229" s="66"/>
      <c r="T229" s="66"/>
      <c r="U229" s="66"/>
      <c r="V229" s="66"/>
      <c r="W229" s="66"/>
      <c r="X229" s="66"/>
      <c r="Y229" s="66"/>
      <c r="Z229" s="81"/>
    </row>
    <row r="230" spans="2:26" ht="12.75">
      <c r="B230" s="4" t="s">
        <v>80</v>
      </c>
      <c r="E230" s="50" t="s">
        <v>164</v>
      </c>
      <c r="F230" s="61"/>
      <c r="G230" s="182">
        <v>0.31012761323792837</v>
      </c>
      <c r="H230" s="182">
        <v>0.44722784809254207</v>
      </c>
      <c r="I230" s="182">
        <v>0.6337209058684183</v>
      </c>
      <c r="J230" s="182">
        <v>0.8847276409689797</v>
      </c>
      <c r="K230" s="182">
        <v>1.2178286523698076</v>
      </c>
      <c r="L230" s="182">
        <v>1.5095782122112829</v>
      </c>
      <c r="M230" s="182">
        <v>1.861497696185845</v>
      </c>
      <c r="N230" s="182">
        <v>2.249628553549965</v>
      </c>
      <c r="O230" s="182">
        <v>2.7080666161685127</v>
      </c>
      <c r="P230" s="182">
        <v>3.244071674219276</v>
      </c>
      <c r="Q230" s="182">
        <v>3.7407871199985783</v>
      </c>
      <c r="R230" s="182">
        <v>4.3122409742348795</v>
      </c>
      <c r="S230" s="182">
        <v>4.96952678653482</v>
      </c>
      <c r="T230" s="182">
        <v>5.725366880831599</v>
      </c>
      <c r="U230" s="182">
        <v>6.594349367291862</v>
      </c>
      <c r="V230" s="182">
        <v>7.471220280284968</v>
      </c>
      <c r="W230" s="182">
        <v>8.464691414956821</v>
      </c>
      <c r="X230" s="182">
        <v>9.59026746132973</v>
      </c>
      <c r="Y230" s="182">
        <v>10.865514815735185</v>
      </c>
      <c r="Z230" s="183">
        <v>12.310335732241553</v>
      </c>
    </row>
    <row r="231" spans="2:26" ht="12.75">
      <c r="B231" s="4" t="s">
        <v>104</v>
      </c>
      <c r="E231" s="50" t="s">
        <v>164</v>
      </c>
      <c r="F231" s="61"/>
      <c r="G231" s="182">
        <v>0.10517677938325712</v>
      </c>
      <c r="H231" s="182">
        <v>0.12165335209262049</v>
      </c>
      <c r="I231" s="182">
        <v>0.14067346621332713</v>
      </c>
      <c r="J231" s="182">
        <v>0.16262829724083228</v>
      </c>
      <c r="K231" s="182">
        <v>0.2081320115141247</v>
      </c>
      <c r="L231" s="182">
        <v>0.2471487721721207</v>
      </c>
      <c r="M231" s="182">
        <v>0.2934836519954653</v>
      </c>
      <c r="N231" s="182">
        <v>0.3430640375099644</v>
      </c>
      <c r="O231" s="182">
        <v>0.40098203157529466</v>
      </c>
      <c r="P231" s="182">
        <v>0.5290355598601508</v>
      </c>
      <c r="Q231" s="182">
        <v>0.6042737236552566</v>
      </c>
      <c r="R231" s="182">
        <v>0.6906029929113124</v>
      </c>
      <c r="S231" s="182">
        <v>0.7896844294283212</v>
      </c>
      <c r="T231" s="182">
        <v>0.9034314593083945</v>
      </c>
      <c r="U231" s="182">
        <v>1.0340489309507745</v>
      </c>
      <c r="V231" s="182">
        <v>1.1700239796133576</v>
      </c>
      <c r="W231" s="182">
        <v>1.3241317950034315</v>
      </c>
      <c r="X231" s="182">
        <v>1.49882080504637</v>
      </c>
      <c r="Y231" s="182">
        <v>1.696874191400381</v>
      </c>
      <c r="Z231" s="183">
        <v>1.9214562826465857</v>
      </c>
    </row>
    <row r="232" spans="2:26" ht="12.75">
      <c r="B232" s="4" t="s">
        <v>82</v>
      </c>
      <c r="E232" s="50" t="s">
        <v>164</v>
      </c>
      <c r="F232" s="61"/>
      <c r="G232" s="182">
        <v>0.04651914198568925</v>
      </c>
      <c r="H232" s="182">
        <v>0.07826487341619486</v>
      </c>
      <c r="I232" s="182">
        <v>0.31686045293420917</v>
      </c>
      <c r="J232" s="182">
        <v>0.44236382048448986</v>
      </c>
      <c r="K232" s="182">
        <v>0.6089143261849038</v>
      </c>
      <c r="L232" s="182">
        <v>0.7547891061056414</v>
      </c>
      <c r="M232" s="182">
        <v>0.9307488480929225</v>
      </c>
      <c r="N232" s="182">
        <v>1.1248142767749825</v>
      </c>
      <c r="O232" s="182">
        <v>1.3540333080842564</v>
      </c>
      <c r="P232" s="182">
        <v>1.622035837109638</v>
      </c>
      <c r="Q232" s="182">
        <v>1.8703935599992891</v>
      </c>
      <c r="R232" s="182">
        <v>2.1561204871174398</v>
      </c>
      <c r="S232" s="182">
        <v>2.48476339326741</v>
      </c>
      <c r="T232" s="182">
        <v>2.8626834404157995</v>
      </c>
      <c r="U232" s="182">
        <v>3.297174683645931</v>
      </c>
      <c r="V232" s="182">
        <v>3.735610140142484</v>
      </c>
      <c r="W232" s="182">
        <v>4.2323457074784105</v>
      </c>
      <c r="X232" s="182">
        <v>4.795133730664865</v>
      </c>
      <c r="Y232" s="182">
        <v>5.432757407867593</v>
      </c>
      <c r="Z232" s="183">
        <v>6.1551678661207765</v>
      </c>
    </row>
    <row r="233" spans="2:26" ht="12.75">
      <c r="B233" s="4" t="s">
        <v>105</v>
      </c>
      <c r="E233" s="50" t="s">
        <v>164</v>
      </c>
      <c r="F233" s="61"/>
      <c r="G233" s="182">
        <v>0.00946591014449314</v>
      </c>
      <c r="H233" s="182">
        <v>0.012773601969725152</v>
      </c>
      <c r="I233" s="182">
        <v>0.016880815945599256</v>
      </c>
      <c r="J233" s="182">
        <v>0.021954820127512358</v>
      </c>
      <c r="K233" s="182">
        <v>0.031219801727118704</v>
      </c>
      <c r="L233" s="182">
        <v>0.03929665477536719</v>
      </c>
      <c r="M233" s="182">
        <v>0.04930525353523817</v>
      </c>
      <c r="N233" s="182">
        <v>0.0607223346392637</v>
      </c>
      <c r="O233" s="182">
        <v>0.0745826578730048</v>
      </c>
      <c r="P233" s="182">
        <v>0.10316193417272941</v>
      </c>
      <c r="Q233" s="182">
        <v>0.11783337611277503</v>
      </c>
      <c r="R233" s="182">
        <v>0.13466758361770592</v>
      </c>
      <c r="S233" s="182">
        <v>0.15398846373852262</v>
      </c>
      <c r="T233" s="182">
        <v>0.17616913456513694</v>
      </c>
      <c r="U233" s="182">
        <v>0.201639541535401</v>
      </c>
      <c r="V233" s="182">
        <v>0.22815467602460474</v>
      </c>
      <c r="W233" s="182">
        <v>0.2582057000256691</v>
      </c>
      <c r="X233" s="182">
        <v>0.2922700569840421</v>
      </c>
      <c r="Y233" s="182">
        <v>0.3308904673230743</v>
      </c>
      <c r="Z233" s="183">
        <v>0.3746839751160842</v>
      </c>
    </row>
    <row r="234" spans="2:26" ht="12.75">
      <c r="B234" s="4"/>
      <c r="E234" s="50"/>
      <c r="F234" s="61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3"/>
    </row>
    <row r="235" spans="2:26" ht="12.75">
      <c r="B235" s="2" t="s">
        <v>106</v>
      </c>
      <c r="E235" s="50" t="s">
        <v>164</v>
      </c>
      <c r="F235" s="61"/>
      <c r="G235" s="182">
        <v>0</v>
      </c>
      <c r="H235" s="182">
        <v>0</v>
      </c>
      <c r="I235" s="182">
        <v>0</v>
      </c>
      <c r="J235" s="182">
        <v>0</v>
      </c>
      <c r="K235" s="182">
        <v>0</v>
      </c>
      <c r="L235" s="182">
        <v>0</v>
      </c>
      <c r="M235" s="182">
        <v>0</v>
      </c>
      <c r="N235" s="182">
        <v>0</v>
      </c>
      <c r="O235" s="182">
        <v>0</v>
      </c>
      <c r="P235" s="182">
        <v>0</v>
      </c>
      <c r="Q235" s="182">
        <v>0</v>
      </c>
      <c r="R235" s="182">
        <v>0</v>
      </c>
      <c r="S235" s="182">
        <v>0</v>
      </c>
      <c r="T235" s="182">
        <v>0</v>
      </c>
      <c r="U235" s="182">
        <v>0</v>
      </c>
      <c r="V235" s="182">
        <v>0</v>
      </c>
      <c r="W235" s="182">
        <v>0</v>
      </c>
      <c r="X235" s="182">
        <v>0</v>
      </c>
      <c r="Y235" s="182">
        <v>0</v>
      </c>
      <c r="Z235" s="183">
        <v>0</v>
      </c>
    </row>
    <row r="236" spans="2:26" ht="12.75">
      <c r="B236" s="2"/>
      <c r="E236" s="50"/>
      <c r="F236" s="61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3"/>
    </row>
    <row r="237" spans="2:26" ht="12.75">
      <c r="B237" s="72" t="s">
        <v>107</v>
      </c>
      <c r="E237" s="50" t="s">
        <v>164</v>
      </c>
      <c r="F237" s="61"/>
      <c r="G237" s="182">
        <v>0</v>
      </c>
      <c r="H237" s="182">
        <v>0</v>
      </c>
      <c r="I237" s="182">
        <v>0</v>
      </c>
      <c r="J237" s="182">
        <v>0</v>
      </c>
      <c r="K237" s="182">
        <v>0</v>
      </c>
      <c r="L237" s="182">
        <v>0</v>
      </c>
      <c r="M237" s="182">
        <v>0</v>
      </c>
      <c r="N237" s="182">
        <v>0</v>
      </c>
      <c r="O237" s="182">
        <v>0</v>
      </c>
      <c r="P237" s="182">
        <v>0</v>
      </c>
      <c r="Q237" s="182">
        <v>0</v>
      </c>
      <c r="R237" s="182">
        <v>0</v>
      </c>
      <c r="S237" s="182">
        <v>0</v>
      </c>
      <c r="T237" s="182">
        <v>0</v>
      </c>
      <c r="U237" s="182">
        <v>0</v>
      </c>
      <c r="V237" s="182">
        <v>0</v>
      </c>
      <c r="W237" s="182">
        <v>0</v>
      </c>
      <c r="X237" s="182">
        <v>0</v>
      </c>
      <c r="Y237" s="182">
        <v>0</v>
      </c>
      <c r="Z237" s="183">
        <v>0</v>
      </c>
    </row>
    <row r="238" spans="2:26" ht="12.75">
      <c r="B238" s="2"/>
      <c r="E238" s="58"/>
      <c r="F238" s="61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3"/>
    </row>
    <row r="239" spans="2:26" ht="12.75">
      <c r="B239" s="73" t="s">
        <v>108</v>
      </c>
      <c r="E239" s="50" t="s">
        <v>164</v>
      </c>
      <c r="F239" s="61"/>
      <c r="G239" s="182">
        <v>0.47128944475136786</v>
      </c>
      <c r="H239" s="182">
        <v>0.6599196755710824</v>
      </c>
      <c r="I239" s="182">
        <v>1.108135640961554</v>
      </c>
      <c r="J239" s="182">
        <v>1.5116745788218144</v>
      </c>
      <c r="K239" s="182">
        <v>2.0660947917959547</v>
      </c>
      <c r="L239" s="182">
        <v>2.550812745264412</v>
      </c>
      <c r="M239" s="182">
        <v>3.135035449809471</v>
      </c>
      <c r="N239" s="182">
        <v>3.7782292024741753</v>
      </c>
      <c r="O239" s="182">
        <v>4.537664613701068</v>
      </c>
      <c r="P239" s="182">
        <v>5.498305005361794</v>
      </c>
      <c r="Q239" s="182">
        <v>6.333287779765899</v>
      </c>
      <c r="R239" s="182">
        <v>7.293632037881338</v>
      </c>
      <c r="S239" s="182">
        <v>8.397963072969075</v>
      </c>
      <c r="T239" s="182">
        <v>9.66765091512093</v>
      </c>
      <c r="U239" s="182">
        <v>11.12721252342397</v>
      </c>
      <c r="V239" s="182">
        <v>12.605009076065414</v>
      </c>
      <c r="W239" s="182">
        <v>14.279374617464333</v>
      </c>
      <c r="X239" s="182">
        <v>16.176492054025008</v>
      </c>
      <c r="Y239" s="182">
        <v>18.326036882326232</v>
      </c>
      <c r="Z239" s="183">
        <v>20.761643856125</v>
      </c>
    </row>
    <row r="240" spans="2:26" ht="12.75">
      <c r="B240" s="2"/>
      <c r="E240" s="58"/>
      <c r="F240" s="61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84"/>
    </row>
    <row r="241" spans="2:26" ht="12.75">
      <c r="B241" s="4" t="s">
        <v>109</v>
      </c>
      <c r="E241" s="50" t="s">
        <v>164</v>
      </c>
      <c r="F241" s="61"/>
      <c r="G241" s="164">
        <v>0.9842214367925441</v>
      </c>
      <c r="H241" s="164">
        <v>1.1193672530181837</v>
      </c>
      <c r="I241" s="164">
        <v>1.2316760273469356</v>
      </c>
      <c r="J241" s="164">
        <v>1.360670457711088</v>
      </c>
      <c r="K241" s="164">
        <v>1.0591932852012935</v>
      </c>
      <c r="L241" s="164">
        <v>1.127579401228613</v>
      </c>
      <c r="M241" s="164">
        <v>1.2023409570315904</v>
      </c>
      <c r="N241" s="164">
        <v>1.2811028218937286</v>
      </c>
      <c r="O241" s="164">
        <v>1.3672882698584834</v>
      </c>
      <c r="P241" s="164">
        <v>1.474652484701061</v>
      </c>
      <c r="Q241" s="164">
        <v>1.5611866342553238</v>
      </c>
      <c r="R241" s="164">
        <v>1.6553883549398551</v>
      </c>
      <c r="S241" s="164">
        <v>1.7583733531959598</v>
      </c>
      <c r="T241" s="164">
        <v>1.8714204103211618</v>
      </c>
      <c r="U241" s="164">
        <v>1.9959950895851049</v>
      </c>
      <c r="V241" s="164">
        <v>2.1128882408198217</v>
      </c>
      <c r="W241" s="164">
        <v>2.2415393775293344</v>
      </c>
      <c r="X241" s="164">
        <v>2.3835014486569883</v>
      </c>
      <c r="Y241" s="164">
        <v>2.540533636556756</v>
      </c>
      <c r="Z241" s="184">
        <v>2.714628773725277</v>
      </c>
    </row>
    <row r="242" spans="2:26" ht="12.75">
      <c r="B242" s="2"/>
      <c r="E242" s="58"/>
      <c r="F242" s="61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84"/>
    </row>
    <row r="243" spans="2:26" ht="12.75">
      <c r="B243" s="4" t="s">
        <v>110</v>
      </c>
      <c r="E243" s="50" t="s">
        <v>164</v>
      </c>
      <c r="F243" s="61"/>
      <c r="G243" s="164">
        <v>1.3160581594191405</v>
      </c>
      <c r="H243" s="164">
        <v>1.3160581594191405</v>
      </c>
      <c r="I243" s="164">
        <v>1.3160581594191405</v>
      </c>
      <c r="J243" s="164">
        <v>1.3160581594191405</v>
      </c>
      <c r="K243" s="164">
        <v>1.3160581594191405</v>
      </c>
      <c r="L243" s="164">
        <v>1.3160581594191405</v>
      </c>
      <c r="M243" s="164">
        <v>1.3160581594191405</v>
      </c>
      <c r="N243" s="164">
        <v>1.3160581594191405</v>
      </c>
      <c r="O243" s="164">
        <v>1.3160581594191405</v>
      </c>
      <c r="P243" s="164">
        <v>1.3160581594191405</v>
      </c>
      <c r="Q243" s="164">
        <v>1.3160581594191405</v>
      </c>
      <c r="R243" s="164">
        <v>1.3160581594191405</v>
      </c>
      <c r="S243" s="164">
        <v>1.3160581594191405</v>
      </c>
      <c r="T243" s="164">
        <v>1.3160581594191405</v>
      </c>
      <c r="U243" s="164">
        <v>1.3160581594191405</v>
      </c>
      <c r="V243" s="164">
        <v>1.3160581594191405</v>
      </c>
      <c r="W243" s="164">
        <v>1.3160581594191405</v>
      </c>
      <c r="X243" s="164">
        <v>1.3160581594191405</v>
      </c>
      <c r="Y243" s="164">
        <v>1.3160581594191405</v>
      </c>
      <c r="Z243" s="184">
        <v>1.3160581594191405</v>
      </c>
    </row>
    <row r="244" spans="2:26" ht="12.75" hidden="1" outlineLevel="1">
      <c r="B244" s="2"/>
      <c r="E244" s="58"/>
      <c r="F244" s="61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84"/>
    </row>
    <row r="245" spans="2:26" ht="12.75" hidden="1" outlineLevel="1">
      <c r="B245" s="4" t="s">
        <v>111</v>
      </c>
      <c r="E245" s="50" t="s">
        <v>164</v>
      </c>
      <c r="F245" s="61"/>
      <c r="G245" s="164">
        <v>0</v>
      </c>
      <c r="H245" s="164">
        <v>0</v>
      </c>
      <c r="I245" s="164">
        <v>0</v>
      </c>
      <c r="J245" s="164">
        <v>0</v>
      </c>
      <c r="K245" s="164">
        <v>0</v>
      </c>
      <c r="L245" s="164">
        <v>0</v>
      </c>
      <c r="M245" s="164">
        <v>0</v>
      </c>
      <c r="N245" s="164">
        <v>0</v>
      </c>
      <c r="O245" s="164">
        <v>0</v>
      </c>
      <c r="P245" s="164">
        <v>0</v>
      </c>
      <c r="Q245" s="164">
        <v>0</v>
      </c>
      <c r="R245" s="164">
        <v>0</v>
      </c>
      <c r="S245" s="164">
        <v>0</v>
      </c>
      <c r="T245" s="164">
        <v>0</v>
      </c>
      <c r="U245" s="164">
        <v>0</v>
      </c>
      <c r="V245" s="164">
        <v>0</v>
      </c>
      <c r="W245" s="164">
        <v>0</v>
      </c>
      <c r="X245" s="164">
        <v>0</v>
      </c>
      <c r="Y245" s="164">
        <v>0</v>
      </c>
      <c r="Z245" s="184">
        <v>0</v>
      </c>
    </row>
    <row r="246" spans="2:26" ht="12.75" collapsed="1">
      <c r="B246" s="2"/>
      <c r="E246" s="58"/>
      <c r="F246" s="61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84"/>
    </row>
    <row r="247" spans="2:26" ht="12.75">
      <c r="B247" s="19" t="s">
        <v>112</v>
      </c>
      <c r="E247" s="50" t="s">
        <v>164</v>
      </c>
      <c r="F247" s="61"/>
      <c r="G247" s="164">
        <v>-1.8289901514603168</v>
      </c>
      <c r="H247" s="164">
        <v>-1.7755057368662417</v>
      </c>
      <c r="I247" s="164">
        <v>-1.4395985458045222</v>
      </c>
      <c r="J247" s="164">
        <v>-1.165054038308414</v>
      </c>
      <c r="K247" s="164">
        <v>-0.30915665282447935</v>
      </c>
      <c r="L247" s="164">
        <v>0.10717518461665843</v>
      </c>
      <c r="M247" s="164">
        <v>0.6166363333587399</v>
      </c>
      <c r="N247" s="164">
        <v>1.1810682211613064</v>
      </c>
      <c r="O247" s="164">
        <v>1.8543181844234442</v>
      </c>
      <c r="P247" s="164">
        <v>2.707594361241592</v>
      </c>
      <c r="Q247" s="164">
        <v>3.456042986091435</v>
      </c>
      <c r="R247" s="164">
        <v>4.322185523522341</v>
      </c>
      <c r="S247" s="164">
        <v>5.323531560353974</v>
      </c>
      <c r="T247" s="164">
        <v>6.480172345380629</v>
      </c>
      <c r="U247" s="164">
        <v>7.815159274419724</v>
      </c>
      <c r="V247" s="164">
        <v>9.176062675826453</v>
      </c>
      <c r="W247" s="164">
        <v>10.721777080515858</v>
      </c>
      <c r="X247" s="164">
        <v>12.47693244594888</v>
      </c>
      <c r="Y247" s="164">
        <v>14.469445086350335</v>
      </c>
      <c r="Z247" s="184">
        <v>16.730956922980585</v>
      </c>
    </row>
    <row r="248" spans="2:26" ht="12.75">
      <c r="B248" s="2"/>
      <c r="E248" s="58"/>
      <c r="F248" s="61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84"/>
    </row>
    <row r="249" spans="2:26" ht="12.75">
      <c r="B249" s="4" t="s">
        <v>113</v>
      </c>
      <c r="E249" s="50" t="s">
        <v>164</v>
      </c>
      <c r="F249" s="61"/>
      <c r="G249" s="164">
        <v>0.5358907376000001</v>
      </c>
      <c r="H249" s="164">
        <v>0.5358907376000001</v>
      </c>
      <c r="I249" s="164">
        <v>0.5358907376000001</v>
      </c>
      <c r="J249" s="164">
        <v>0.5364266283376001</v>
      </c>
      <c r="K249" s="164">
        <v>0.5364266283376001</v>
      </c>
      <c r="L249" s="164">
        <v>0.5364266283376001</v>
      </c>
      <c r="M249" s="164">
        <v>0.5364266283376001</v>
      </c>
      <c r="N249" s="164">
        <v>0.5364266283376001</v>
      </c>
      <c r="O249" s="164">
        <v>0.5364266283376001</v>
      </c>
      <c r="P249" s="164">
        <v>0.5364266283376001</v>
      </c>
      <c r="Q249" s="164">
        <v>0.5364266283376001</v>
      </c>
      <c r="R249" s="164">
        <v>0.5356227922312001</v>
      </c>
      <c r="S249" s="164">
        <v>0.5288169798636801</v>
      </c>
      <c r="T249" s="164">
        <v>0.5164736298742935</v>
      </c>
      <c r="U249" s="164">
        <v>0.49859274226304007</v>
      </c>
      <c r="V249" s="164">
        <v>0.4807118546517868</v>
      </c>
      <c r="W249" s="164">
        <v>0.4628309670405334</v>
      </c>
      <c r="X249" s="164">
        <v>0.4449500794292801</v>
      </c>
      <c r="Y249" s="164">
        <v>0.4270691918180267</v>
      </c>
      <c r="Z249" s="184">
        <v>0.4091883042067734</v>
      </c>
    </row>
    <row r="250" spans="2:26" ht="12.75">
      <c r="B250" s="2"/>
      <c r="E250" s="58"/>
      <c r="F250" s="61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82"/>
      <c r="R250" s="164"/>
      <c r="S250" s="164"/>
      <c r="T250" s="164"/>
      <c r="U250" s="164"/>
      <c r="V250" s="164"/>
      <c r="W250" s="164"/>
      <c r="X250" s="164"/>
      <c r="Y250" s="164"/>
      <c r="Z250" s="184"/>
    </row>
    <row r="251" spans="2:26" ht="12.75">
      <c r="B251" s="19" t="s">
        <v>114</v>
      </c>
      <c r="E251" s="50" t="s">
        <v>164</v>
      </c>
      <c r="F251" s="145"/>
      <c r="G251" s="164">
        <v>-2.364880889060317</v>
      </c>
      <c r="H251" s="164">
        <v>-2.3113964744662416</v>
      </c>
      <c r="I251" s="164">
        <v>-1.9754892834045221</v>
      </c>
      <c r="J251" s="164">
        <v>-1.701480666646014</v>
      </c>
      <c r="K251" s="164">
        <v>-0.8455832811620795</v>
      </c>
      <c r="L251" s="164">
        <v>-0.4292514437209417</v>
      </c>
      <c r="M251" s="164">
        <v>0.08020970502113978</v>
      </c>
      <c r="N251" s="164">
        <v>0.6446415928237063</v>
      </c>
      <c r="O251" s="164">
        <v>1.317891556085844</v>
      </c>
      <c r="P251" s="164">
        <v>2.171167732903992</v>
      </c>
      <c r="Q251" s="164">
        <v>2.9196163577538345</v>
      </c>
      <c r="R251" s="164">
        <v>3.786562731291141</v>
      </c>
      <c r="S251" s="164">
        <v>4.794714580490294</v>
      </c>
      <c r="T251" s="164">
        <v>5.963698715506335</v>
      </c>
      <c r="U251" s="164">
        <v>7.316566532156684</v>
      </c>
      <c r="V251" s="164">
        <v>8.695350821174666</v>
      </c>
      <c r="W251" s="164">
        <v>10.258946113475325</v>
      </c>
      <c r="X251" s="164">
        <v>12.0319823665196</v>
      </c>
      <c r="Y251" s="164">
        <v>14.04237589453231</v>
      </c>
      <c r="Z251" s="184">
        <v>16.321768618773813</v>
      </c>
    </row>
    <row r="252" spans="2:26" ht="12.75">
      <c r="B252" s="2"/>
      <c r="E252" s="58"/>
      <c r="F252" s="61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82"/>
      <c r="R252" s="164"/>
      <c r="S252" s="164"/>
      <c r="T252" s="164"/>
      <c r="U252" s="164"/>
      <c r="V252" s="164"/>
      <c r="W252" s="164"/>
      <c r="X252" s="164"/>
      <c r="Y252" s="164"/>
      <c r="Z252" s="184"/>
    </row>
    <row r="253" spans="2:26" ht="12.75">
      <c r="B253" s="4" t="s">
        <v>216</v>
      </c>
      <c r="E253" s="50" t="s">
        <v>164</v>
      </c>
      <c r="F253" s="61"/>
      <c r="G253" s="164">
        <v>0</v>
      </c>
      <c r="H253" s="164">
        <v>0</v>
      </c>
      <c r="I253" s="164">
        <v>0</v>
      </c>
      <c r="J253" s="164">
        <v>0</v>
      </c>
      <c r="K253" s="164">
        <v>0</v>
      </c>
      <c r="L253" s="164">
        <v>0</v>
      </c>
      <c r="M253" s="164">
        <v>0.024062911506341933</v>
      </c>
      <c r="N253" s="164">
        <v>0.19339247784711186</v>
      </c>
      <c r="O253" s="164">
        <v>0.3953674668257532</v>
      </c>
      <c r="P253" s="164">
        <v>0.6513503198711975</v>
      </c>
      <c r="Q253" s="164">
        <v>0.8758849073261503</v>
      </c>
      <c r="R253" s="164">
        <v>1.1359688193873423</v>
      </c>
      <c r="S253" s="164">
        <v>1.4384143741470883</v>
      </c>
      <c r="T253" s="164">
        <v>1.7891096146519003</v>
      </c>
      <c r="U253" s="164">
        <v>2.194969959647005</v>
      </c>
      <c r="V253" s="164">
        <v>2.6086052463523997</v>
      </c>
      <c r="W253" s="164">
        <v>3.077683834042597</v>
      </c>
      <c r="X253" s="164">
        <v>3.6095947099558794</v>
      </c>
      <c r="Y253" s="164">
        <v>4.212712768359692</v>
      </c>
      <c r="Z253" s="184">
        <v>4.896530585632144</v>
      </c>
    </row>
    <row r="254" spans="2:26" ht="12.75">
      <c r="B254" s="2"/>
      <c r="E254" s="58"/>
      <c r="F254" s="61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82"/>
      <c r="R254" s="164"/>
      <c r="S254" s="164"/>
      <c r="T254" s="164"/>
      <c r="U254" s="164"/>
      <c r="V254" s="164"/>
      <c r="W254" s="164"/>
      <c r="X254" s="164"/>
      <c r="Y254" s="164"/>
      <c r="Z254" s="184"/>
    </row>
    <row r="255" spans="2:26" ht="12.75">
      <c r="B255" s="19" t="s">
        <v>115</v>
      </c>
      <c r="E255" s="50" t="s">
        <v>164</v>
      </c>
      <c r="F255" s="61"/>
      <c r="G255" s="164">
        <v>-2.364880889060317</v>
      </c>
      <c r="H255" s="164">
        <v>-2.3113964744662416</v>
      </c>
      <c r="I255" s="164">
        <v>-1.9754892834045221</v>
      </c>
      <c r="J255" s="164">
        <v>-1.701480666646014</v>
      </c>
      <c r="K255" s="164">
        <v>-0.8455832811620795</v>
      </c>
      <c r="L255" s="164">
        <v>-0.4292514437209417</v>
      </c>
      <c r="M255" s="164">
        <v>0.056146793514797844</v>
      </c>
      <c r="N255" s="164">
        <v>0.45124911497659437</v>
      </c>
      <c r="O255" s="164">
        <v>0.9225240892600908</v>
      </c>
      <c r="P255" s="164">
        <v>1.5198174130327944</v>
      </c>
      <c r="Q255" s="182">
        <v>2.0437314504276842</v>
      </c>
      <c r="R255" s="164">
        <v>2.6505939119037984</v>
      </c>
      <c r="S255" s="164">
        <v>3.3563002063432057</v>
      </c>
      <c r="T255" s="164">
        <v>4.174589100854435</v>
      </c>
      <c r="U255" s="164">
        <v>5.121596572509679</v>
      </c>
      <c r="V255" s="164">
        <v>6.086745574822266</v>
      </c>
      <c r="W255" s="164">
        <v>7.181262279432728</v>
      </c>
      <c r="X255" s="164">
        <v>8.422387656563721</v>
      </c>
      <c r="Y255" s="164">
        <v>9.829663126172617</v>
      </c>
      <c r="Z255" s="184">
        <v>11.42523803314167</v>
      </c>
    </row>
    <row r="256" spans="2:26" ht="12.75">
      <c r="B256" s="4" t="s">
        <v>116</v>
      </c>
      <c r="E256" s="50" t="s">
        <v>164</v>
      </c>
      <c r="F256" s="61"/>
      <c r="G256" s="164">
        <v>-2.364880889060317</v>
      </c>
      <c r="H256" s="164">
        <v>-4.676277363526559</v>
      </c>
      <c r="I256" s="164">
        <v>-6.651766646931081</v>
      </c>
      <c r="J256" s="164">
        <v>-8.353247313577096</v>
      </c>
      <c r="K256" s="164">
        <v>-9.198830594739176</v>
      </c>
      <c r="L256" s="164">
        <v>-9.628082038460118</v>
      </c>
      <c r="M256" s="164">
        <v>-9.57193524494532</v>
      </c>
      <c r="N256" s="164">
        <v>-9.120686129968727</v>
      </c>
      <c r="O256" s="164">
        <v>-8.198162040708636</v>
      </c>
      <c r="P256" s="164">
        <v>-6.678344627675842</v>
      </c>
      <c r="Q256" s="182">
        <v>-4.634613177248157</v>
      </c>
      <c r="R256" s="164">
        <v>-1.984019265344359</v>
      </c>
      <c r="S256" s="164">
        <v>1.3722809409988468</v>
      </c>
      <c r="T256" s="164">
        <v>5.546870041853282</v>
      </c>
      <c r="U256" s="164">
        <v>10.668466614362961</v>
      </c>
      <c r="V256" s="164">
        <v>16.755212189185226</v>
      </c>
      <c r="W256" s="164">
        <v>23.936474468617952</v>
      </c>
      <c r="X256" s="164">
        <v>32.35886212518167</v>
      </c>
      <c r="Y256" s="164">
        <v>42.18852525135429</v>
      </c>
      <c r="Z256" s="184">
        <v>53.61376328449596</v>
      </c>
    </row>
    <row r="257" spans="2:26" ht="12.75">
      <c r="B257" s="70"/>
      <c r="E257" s="188"/>
      <c r="F257" s="118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94"/>
      <c r="R257" s="114"/>
      <c r="S257" s="114"/>
      <c r="T257" s="114"/>
      <c r="U257" s="114"/>
      <c r="V257" s="114"/>
      <c r="W257" s="114"/>
      <c r="X257" s="114"/>
      <c r="Y257" s="114"/>
      <c r="Z257" s="143"/>
    </row>
    <row r="258" spans="2:26" ht="12.75">
      <c r="B258" s="60" t="s">
        <v>198</v>
      </c>
      <c r="C258" s="1"/>
      <c r="D258" s="1"/>
      <c r="E258" s="28"/>
      <c r="F258" s="3" t="s">
        <v>146</v>
      </c>
      <c r="H258" s="76" t="s">
        <v>215</v>
      </c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</row>
    <row r="259" spans="6:26" ht="12.75">
      <c r="F259" s="113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113"/>
      <c r="R259" s="66"/>
      <c r="S259" s="66"/>
      <c r="T259" s="66"/>
      <c r="U259" s="66"/>
      <c r="V259" s="66"/>
      <c r="W259" s="66"/>
      <c r="X259" s="66"/>
      <c r="Y259" s="66"/>
      <c r="Z259" s="66"/>
    </row>
    <row r="260" spans="6:26" ht="12.75">
      <c r="F260" s="113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113"/>
      <c r="R260" s="66"/>
      <c r="S260" s="66"/>
      <c r="T260" s="66"/>
      <c r="U260" s="66"/>
      <c r="V260" s="66"/>
      <c r="W260" s="66"/>
      <c r="X260" s="66"/>
      <c r="Y260" s="66"/>
      <c r="Z260" s="66"/>
    </row>
    <row r="261" spans="6:26" ht="12.75">
      <c r="F261" s="113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113"/>
      <c r="R261" s="66"/>
      <c r="S261" s="66"/>
      <c r="T261" s="66"/>
      <c r="U261" s="66"/>
      <c r="V261" s="66"/>
      <c r="W261" s="66"/>
      <c r="X261" s="66"/>
      <c r="Y261" s="66"/>
      <c r="Z261" s="66"/>
    </row>
    <row r="262" spans="2:26" ht="18">
      <c r="B262" s="298" t="s">
        <v>208</v>
      </c>
      <c r="E262" s="135"/>
      <c r="F262" s="66"/>
      <c r="H262" s="109"/>
      <c r="J262" s="303" t="s">
        <v>213</v>
      </c>
      <c r="L262" s="109"/>
      <c r="M262" s="109"/>
      <c r="N262" s="109" t="s">
        <v>147</v>
      </c>
      <c r="O262" s="109"/>
      <c r="Q262" s="109"/>
      <c r="R262" s="109" t="s">
        <v>163</v>
      </c>
      <c r="S262" s="66"/>
      <c r="T262" s="66"/>
      <c r="U262" s="109"/>
      <c r="V262" s="109"/>
      <c r="W262" s="109"/>
      <c r="X262" s="109"/>
      <c r="Y262" s="109"/>
      <c r="Z262" s="109"/>
    </row>
    <row r="263" spans="5:26" ht="12.75">
      <c r="E263" s="135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spans="2:26" ht="12.75">
      <c r="B264" s="8"/>
      <c r="C264" s="9"/>
      <c r="D264" s="9"/>
      <c r="E264" s="122"/>
      <c r="F264" s="14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40"/>
    </row>
    <row r="265" spans="2:26" ht="12.75">
      <c r="B265" s="35" t="s">
        <v>72</v>
      </c>
      <c r="C265" s="151"/>
      <c r="D265" s="151"/>
      <c r="E265" s="56" t="s">
        <v>0</v>
      </c>
      <c r="F265" s="226">
        <v>2005</v>
      </c>
      <c r="G265" s="225">
        <v>2006</v>
      </c>
      <c r="H265" s="225">
        <v>2007</v>
      </c>
      <c r="I265" s="225">
        <v>2008</v>
      </c>
      <c r="J265" s="225">
        <v>2009</v>
      </c>
      <c r="K265" s="225">
        <v>2010</v>
      </c>
      <c r="L265" s="225">
        <v>2011</v>
      </c>
      <c r="M265" s="225">
        <v>2012</v>
      </c>
      <c r="N265" s="225">
        <v>2013</v>
      </c>
      <c r="O265" s="225">
        <v>2014</v>
      </c>
      <c r="P265" s="225">
        <v>2015</v>
      </c>
      <c r="Q265" s="225">
        <v>2016</v>
      </c>
      <c r="R265" s="225">
        <v>2017</v>
      </c>
      <c r="S265" s="225">
        <v>2018</v>
      </c>
      <c r="T265" s="225">
        <v>2019</v>
      </c>
      <c r="U265" s="225">
        <v>2020</v>
      </c>
      <c r="V265" s="225">
        <v>2021</v>
      </c>
      <c r="W265" s="225">
        <v>2022</v>
      </c>
      <c r="X265" s="225">
        <v>2023</v>
      </c>
      <c r="Y265" s="225">
        <v>2024</v>
      </c>
      <c r="Z265" s="224">
        <v>2025</v>
      </c>
    </row>
    <row r="266" spans="2:26" ht="12.75">
      <c r="B266" s="10"/>
      <c r="C266" s="96"/>
      <c r="D266" s="96"/>
      <c r="E266" s="58"/>
      <c r="F266" s="22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42"/>
    </row>
    <row r="267" spans="2:26" ht="12.75">
      <c r="B267" s="13" t="s">
        <v>117</v>
      </c>
      <c r="C267" s="1"/>
      <c r="D267" s="1"/>
      <c r="E267" s="122"/>
      <c r="F267" s="14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40"/>
    </row>
    <row r="268" spans="2:26" ht="12.75">
      <c r="B268" s="4" t="s">
        <v>118</v>
      </c>
      <c r="E268" s="50" t="s">
        <v>164</v>
      </c>
      <c r="F268" s="61"/>
      <c r="G268" s="164">
        <v>-2.364880889060317</v>
      </c>
      <c r="H268" s="164">
        <v>-2.3113964744662416</v>
      </c>
      <c r="I268" s="164">
        <v>-1.9754892834045221</v>
      </c>
      <c r="J268" s="164">
        <v>-1.701480666646014</v>
      </c>
      <c r="K268" s="164">
        <v>-0.8455832811620795</v>
      </c>
      <c r="L268" s="164">
        <v>-0.4292514437209417</v>
      </c>
      <c r="M268" s="164">
        <v>0.08020970502113978</v>
      </c>
      <c r="N268" s="164">
        <v>0.6446415928237063</v>
      </c>
      <c r="O268" s="164">
        <v>1.317891556085844</v>
      </c>
      <c r="P268" s="164">
        <v>2.171167732903992</v>
      </c>
      <c r="Q268" s="182">
        <v>2.9196163577538345</v>
      </c>
      <c r="R268" s="164">
        <v>3.786562731291141</v>
      </c>
      <c r="S268" s="164">
        <v>4.794714580490294</v>
      </c>
      <c r="T268" s="164">
        <v>5.963698715506335</v>
      </c>
      <c r="U268" s="164">
        <v>7.316566532156684</v>
      </c>
      <c r="V268" s="164">
        <v>8.695350821174666</v>
      </c>
      <c r="W268" s="164">
        <v>10.258946113475325</v>
      </c>
      <c r="X268" s="164">
        <v>12.0319823665196</v>
      </c>
      <c r="Y268" s="164">
        <v>14.04237589453231</v>
      </c>
      <c r="Z268" s="184">
        <v>16.321768618773813</v>
      </c>
    </row>
    <row r="269" spans="2:26" ht="12.75">
      <c r="B269" s="4" t="s">
        <v>119</v>
      </c>
      <c r="E269" s="50" t="s">
        <v>164</v>
      </c>
      <c r="F269" s="61"/>
      <c r="G269" s="164">
        <v>1.3160581594191405</v>
      </c>
      <c r="H269" s="164">
        <v>1.3160581594191405</v>
      </c>
      <c r="I269" s="164">
        <v>1.3160581594191405</v>
      </c>
      <c r="J269" s="164">
        <v>1.3160581594191405</v>
      </c>
      <c r="K269" s="164">
        <v>1.3160581594191405</v>
      </c>
      <c r="L269" s="164">
        <v>1.3160581594191405</v>
      </c>
      <c r="M269" s="164">
        <v>1.3160581594191405</v>
      </c>
      <c r="N269" s="164">
        <v>1.3160581594191405</v>
      </c>
      <c r="O269" s="164">
        <v>1.3160581594191405</v>
      </c>
      <c r="P269" s="164">
        <v>1.3160581594191405</v>
      </c>
      <c r="Q269" s="182">
        <v>1.3160581594191405</v>
      </c>
      <c r="R269" s="164">
        <v>1.3160581594191405</v>
      </c>
      <c r="S269" s="164">
        <v>1.3160581594191405</v>
      </c>
      <c r="T269" s="164">
        <v>1.3160581594191405</v>
      </c>
      <c r="U269" s="164">
        <v>1.3160581594191405</v>
      </c>
      <c r="V269" s="164">
        <v>1.3160581594191405</v>
      </c>
      <c r="W269" s="164">
        <v>1.3160581594191405</v>
      </c>
      <c r="X269" s="164">
        <v>1.3160581594191405</v>
      </c>
      <c r="Y269" s="164">
        <v>1.3160581594191405</v>
      </c>
      <c r="Z269" s="184">
        <v>1.3160581594191405</v>
      </c>
    </row>
    <row r="270" spans="2:26" ht="12.75">
      <c r="B270" s="2"/>
      <c r="E270" s="58"/>
      <c r="F270" s="61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82"/>
      <c r="R270" s="164"/>
      <c r="S270" s="164"/>
      <c r="T270" s="164"/>
      <c r="U270" s="164"/>
      <c r="V270" s="164"/>
      <c r="W270" s="164"/>
      <c r="X270" s="164"/>
      <c r="Y270" s="164"/>
      <c r="Z270" s="184"/>
    </row>
    <row r="271" spans="2:26" ht="12.75">
      <c r="B271" s="4" t="s">
        <v>120</v>
      </c>
      <c r="E271" s="50" t="s">
        <v>164</v>
      </c>
      <c r="F271" s="61"/>
      <c r="G271" s="164">
        <v>-1.0488227296411763</v>
      </c>
      <c r="H271" s="164">
        <v>-0.9953383150471011</v>
      </c>
      <c r="I271" s="164">
        <v>-0.6594311239853816</v>
      </c>
      <c r="J271" s="164">
        <v>-0.38542250722687355</v>
      </c>
      <c r="K271" s="164">
        <v>0.470474878257061</v>
      </c>
      <c r="L271" s="164">
        <v>0.8868067156981988</v>
      </c>
      <c r="M271" s="164">
        <v>1.3962678644402802</v>
      </c>
      <c r="N271" s="164">
        <v>1.9606997522428466</v>
      </c>
      <c r="O271" s="164">
        <v>2.6339497155049845</v>
      </c>
      <c r="P271" s="164">
        <v>3.4872258923231323</v>
      </c>
      <c r="Q271" s="182">
        <v>4.235674517172975</v>
      </c>
      <c r="R271" s="164">
        <v>5.1026208907102815</v>
      </c>
      <c r="S271" s="164">
        <v>6.110772739909434</v>
      </c>
      <c r="T271" s="164">
        <v>7.279756874925475</v>
      </c>
      <c r="U271" s="164">
        <v>8.632624691575824</v>
      </c>
      <c r="V271" s="164">
        <v>10.011408980593806</v>
      </c>
      <c r="W271" s="164">
        <v>11.575004272894466</v>
      </c>
      <c r="X271" s="164">
        <v>13.34804052593874</v>
      </c>
      <c r="Y271" s="164">
        <v>15.35843405395145</v>
      </c>
      <c r="Z271" s="184">
        <v>17.637826778192952</v>
      </c>
    </row>
    <row r="272" spans="2:26" ht="12.75">
      <c r="B272" s="2"/>
      <c r="E272" s="58"/>
      <c r="F272" s="61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82"/>
      <c r="R272" s="164"/>
      <c r="S272" s="164"/>
      <c r="T272" s="164"/>
      <c r="U272" s="164"/>
      <c r="V272" s="164"/>
      <c r="W272" s="164"/>
      <c r="X272" s="164"/>
      <c r="Y272" s="164"/>
      <c r="Z272" s="184"/>
    </row>
    <row r="273" spans="2:26" ht="12.75">
      <c r="B273" s="4" t="s">
        <v>121</v>
      </c>
      <c r="E273" s="50" t="s">
        <v>164</v>
      </c>
      <c r="F273" s="61"/>
      <c r="G273" s="182">
        <v>-0.00030433108521618624</v>
      </c>
      <c r="H273" s="182">
        <v>0.029988758189628026</v>
      </c>
      <c r="I273" s="182">
        <v>0.07908697906055735</v>
      </c>
      <c r="J273" s="182">
        <v>0.1279304210578527</v>
      </c>
      <c r="K273" s="182">
        <v>0.21056883257596984</v>
      </c>
      <c r="L273" s="182">
        <v>0.25319523804780025</v>
      </c>
      <c r="M273" s="182">
        <v>0.30429205878781146</v>
      </c>
      <c r="N273" s="182">
        <v>0.3604265881021272</v>
      </c>
      <c r="O273" s="182">
        <v>0.4264543367496273</v>
      </c>
      <c r="P273" s="182">
        <v>0.510997925163643</v>
      </c>
      <c r="Q273" s="182">
        <v>0.5831247227653706</v>
      </c>
      <c r="R273" s="182">
        <v>0.6658938447544265</v>
      </c>
      <c r="S273" s="182">
        <v>0.7608845711069919</v>
      </c>
      <c r="T273" s="182">
        <v>0.8699088067342148</v>
      </c>
      <c r="U273" s="182">
        <v>0.9950451534246317</v>
      </c>
      <c r="V273" s="182">
        <v>1.122330390523109</v>
      </c>
      <c r="W273" s="182">
        <v>1.2662817855601674</v>
      </c>
      <c r="X273" s="182">
        <v>1.4291182069636181</v>
      </c>
      <c r="Y273" s="182">
        <v>1.613354429048082</v>
      </c>
      <c r="Z273" s="183">
        <v>1.821840658713849</v>
      </c>
    </row>
    <row r="274" spans="2:26" ht="12.75">
      <c r="B274" s="73" t="s">
        <v>122</v>
      </c>
      <c r="E274" s="58"/>
      <c r="F274" s="61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82"/>
      <c r="R274" s="164"/>
      <c r="S274" s="164"/>
      <c r="T274" s="164"/>
      <c r="U274" s="164"/>
      <c r="V274" s="164"/>
      <c r="W274" s="164"/>
      <c r="X274" s="164"/>
      <c r="Y274" s="164"/>
      <c r="Z274" s="184"/>
    </row>
    <row r="275" spans="2:26" ht="12.75">
      <c r="B275" s="4" t="s">
        <v>217</v>
      </c>
      <c r="E275" s="50" t="s">
        <v>164</v>
      </c>
      <c r="F275" s="61"/>
      <c r="G275" s="164">
        <v>0.96460332768</v>
      </c>
      <c r="H275" s="164">
        <v>7.2023715133440005</v>
      </c>
      <c r="I275" s="164">
        <v>6.64504514624</v>
      </c>
      <c r="J275" s="164">
        <v>6.64504514624</v>
      </c>
      <c r="K275" s="164">
        <v>0</v>
      </c>
      <c r="L275" s="164">
        <v>0</v>
      </c>
      <c r="M275" s="164">
        <v>0</v>
      </c>
      <c r="N275" s="164">
        <v>0</v>
      </c>
      <c r="O275" s="164">
        <v>0</v>
      </c>
      <c r="P275" s="164">
        <v>0</v>
      </c>
      <c r="Q275" s="182">
        <v>0</v>
      </c>
      <c r="R275" s="164">
        <v>0</v>
      </c>
      <c r="S275" s="164">
        <v>0</v>
      </c>
      <c r="T275" s="164">
        <v>0</v>
      </c>
      <c r="U275" s="164">
        <v>0</v>
      </c>
      <c r="V275" s="164">
        <v>0</v>
      </c>
      <c r="W275" s="164">
        <v>0</v>
      </c>
      <c r="X275" s="164">
        <v>0</v>
      </c>
      <c r="Y275" s="164">
        <v>0</v>
      </c>
      <c r="Z275" s="184">
        <v>0</v>
      </c>
    </row>
    <row r="276" spans="2:26" ht="12.75">
      <c r="B276" s="4" t="s">
        <v>123</v>
      </c>
      <c r="E276" s="50" t="s">
        <v>164</v>
      </c>
      <c r="F276" s="61"/>
      <c r="G276" s="164">
        <v>0</v>
      </c>
      <c r="H276" s="164">
        <v>0</v>
      </c>
      <c r="I276" s="164">
        <v>0</v>
      </c>
      <c r="J276" s="164">
        <v>0</v>
      </c>
      <c r="K276" s="164">
        <v>0</v>
      </c>
      <c r="L276" s="164">
        <v>0</v>
      </c>
      <c r="M276" s="164">
        <v>0</v>
      </c>
      <c r="N276" s="164">
        <v>0</v>
      </c>
      <c r="O276" s="164">
        <v>0</v>
      </c>
      <c r="P276" s="164">
        <v>0</v>
      </c>
      <c r="Q276" s="182">
        <v>0</v>
      </c>
      <c r="R276" s="164">
        <v>0</v>
      </c>
      <c r="S276" s="164">
        <v>0</v>
      </c>
      <c r="T276" s="164">
        <v>0</v>
      </c>
      <c r="U276" s="164">
        <v>0</v>
      </c>
      <c r="V276" s="164">
        <v>0</v>
      </c>
      <c r="W276" s="164">
        <v>0</v>
      </c>
      <c r="X276" s="164">
        <v>0</v>
      </c>
      <c r="Y276" s="164">
        <v>0</v>
      </c>
      <c r="Z276" s="184">
        <v>0</v>
      </c>
    </row>
    <row r="277" spans="2:26" ht="12.75">
      <c r="B277" s="4" t="s">
        <v>124</v>
      </c>
      <c r="E277" s="50" t="s">
        <v>164</v>
      </c>
      <c r="F277" s="61"/>
      <c r="G277" s="164">
        <v>0.24115083192</v>
      </c>
      <c r="H277" s="164">
        <v>1.8005928783360001</v>
      </c>
      <c r="I277" s="164">
        <v>1.66126128656</v>
      </c>
      <c r="J277" s="164">
        <v>1.66126128656</v>
      </c>
      <c r="K277" s="164">
        <v>0</v>
      </c>
      <c r="L277" s="164">
        <v>0</v>
      </c>
      <c r="M277" s="164">
        <v>0</v>
      </c>
      <c r="N277" s="164">
        <v>0</v>
      </c>
      <c r="O277" s="164">
        <v>0</v>
      </c>
      <c r="P277" s="164">
        <v>0</v>
      </c>
      <c r="Q277" s="182">
        <v>0</v>
      </c>
      <c r="R277" s="164">
        <v>0</v>
      </c>
      <c r="S277" s="164">
        <v>0</v>
      </c>
      <c r="T277" s="164">
        <v>0</v>
      </c>
      <c r="U277" s="164">
        <v>0</v>
      </c>
      <c r="V277" s="164">
        <v>0</v>
      </c>
      <c r="W277" s="164">
        <v>0</v>
      </c>
      <c r="X277" s="164">
        <v>0</v>
      </c>
      <c r="Y277" s="164">
        <v>0</v>
      </c>
      <c r="Z277" s="184">
        <v>0</v>
      </c>
    </row>
    <row r="278" spans="2:26" ht="12.75" customHeight="1">
      <c r="B278" s="4" t="s">
        <v>125</v>
      </c>
      <c r="E278" s="50" t="s">
        <v>164</v>
      </c>
      <c r="F278" s="61"/>
      <c r="G278" s="182">
        <v>0</v>
      </c>
      <c r="H278" s="182">
        <v>0</v>
      </c>
      <c r="I278" s="182">
        <v>0</v>
      </c>
      <c r="J278" s="182">
        <v>0</v>
      </c>
      <c r="K278" s="182">
        <v>0</v>
      </c>
      <c r="L278" s="182">
        <v>0</v>
      </c>
      <c r="M278" s="182">
        <v>0</v>
      </c>
      <c r="N278" s="182">
        <v>0</v>
      </c>
      <c r="O278" s="182">
        <v>0</v>
      </c>
      <c r="P278" s="182">
        <v>0</v>
      </c>
      <c r="Q278" s="182">
        <v>0</v>
      </c>
      <c r="R278" s="182">
        <v>0</v>
      </c>
      <c r="S278" s="182">
        <v>0</v>
      </c>
      <c r="T278" s="182">
        <v>0</v>
      </c>
      <c r="U278" s="182">
        <v>0</v>
      </c>
      <c r="V278" s="182">
        <v>0</v>
      </c>
      <c r="W278" s="182">
        <v>0</v>
      </c>
      <c r="X278" s="182">
        <v>0</v>
      </c>
      <c r="Y278" s="182">
        <v>0</v>
      </c>
      <c r="Z278" s="183">
        <v>0</v>
      </c>
    </row>
    <row r="279" spans="2:26" ht="12.75" hidden="1" outlineLevel="1">
      <c r="B279" s="4" t="s">
        <v>126</v>
      </c>
      <c r="E279" s="50" t="s">
        <v>164</v>
      </c>
      <c r="F279" s="61"/>
      <c r="G279" s="182">
        <v>0</v>
      </c>
      <c r="H279" s="182">
        <v>0</v>
      </c>
      <c r="I279" s="182">
        <v>0</v>
      </c>
      <c r="J279" s="182">
        <v>0</v>
      </c>
      <c r="K279" s="182">
        <v>0</v>
      </c>
      <c r="L279" s="182">
        <v>0</v>
      </c>
      <c r="M279" s="182">
        <v>0</v>
      </c>
      <c r="N279" s="182">
        <v>0</v>
      </c>
      <c r="O279" s="182">
        <v>0</v>
      </c>
      <c r="P279" s="182">
        <v>0</v>
      </c>
      <c r="Q279" s="182">
        <v>0</v>
      </c>
      <c r="R279" s="182">
        <v>0</v>
      </c>
      <c r="S279" s="182">
        <v>0</v>
      </c>
      <c r="T279" s="182">
        <v>0</v>
      </c>
      <c r="U279" s="182">
        <v>0</v>
      </c>
      <c r="V279" s="182">
        <v>0</v>
      </c>
      <c r="W279" s="182">
        <v>0</v>
      </c>
      <c r="X279" s="182">
        <v>0</v>
      </c>
      <c r="Y279" s="182">
        <v>0</v>
      </c>
      <c r="Z279" s="183">
        <v>0</v>
      </c>
    </row>
    <row r="280" spans="2:26" ht="12.75" collapsed="1">
      <c r="B280" s="2"/>
      <c r="E280" s="50"/>
      <c r="F280" s="61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82"/>
      <c r="R280" s="164"/>
      <c r="S280" s="164"/>
      <c r="T280" s="164"/>
      <c r="U280" s="164"/>
      <c r="V280" s="164"/>
      <c r="W280" s="164"/>
      <c r="X280" s="164"/>
      <c r="Y280" s="164"/>
      <c r="Z280" s="184"/>
    </row>
    <row r="281" spans="2:26" ht="12.75">
      <c r="B281" s="371" t="s">
        <v>127</v>
      </c>
      <c r="E281" s="50" t="s">
        <v>164</v>
      </c>
      <c r="F281" s="61"/>
      <c r="G281" s="164">
        <v>0.1566270988736075</v>
      </c>
      <c r="H281" s="164">
        <v>8.037614834822527</v>
      </c>
      <c r="I281" s="164">
        <v>7.725962287875176</v>
      </c>
      <c r="J281" s="164">
        <v>8.04881434663098</v>
      </c>
      <c r="K281" s="164">
        <v>0.6810437108330308</v>
      </c>
      <c r="L281" s="164">
        <v>1.140001953745999</v>
      </c>
      <c r="M281" s="164">
        <v>1.7005599232280917</v>
      </c>
      <c r="N281" s="164">
        <v>2.321126340344974</v>
      </c>
      <c r="O281" s="164">
        <v>3.060404052254612</v>
      </c>
      <c r="P281" s="164">
        <v>3.9982238174867755</v>
      </c>
      <c r="Q281" s="182">
        <v>4.818799239938346</v>
      </c>
      <c r="R281" s="164">
        <v>5.7685147354647075</v>
      </c>
      <c r="S281" s="164">
        <v>6.871657311016426</v>
      </c>
      <c r="T281" s="164">
        <v>8.14966568165969</v>
      </c>
      <c r="U281" s="164">
        <v>9.627669845000456</v>
      </c>
      <c r="V281" s="164">
        <v>11.133739371116915</v>
      </c>
      <c r="W281" s="164">
        <v>12.841286058454633</v>
      </c>
      <c r="X281" s="164">
        <v>14.77715873290236</v>
      </c>
      <c r="Y281" s="164">
        <v>16.971788482999532</v>
      </c>
      <c r="Z281" s="184">
        <v>19.459667436906802</v>
      </c>
    </row>
    <row r="282" spans="2:26" ht="12.75">
      <c r="B282" s="19" t="s">
        <v>128</v>
      </c>
      <c r="E282" s="50"/>
      <c r="F282" s="61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82"/>
      <c r="R282" s="164"/>
      <c r="S282" s="164"/>
      <c r="T282" s="164"/>
      <c r="U282" s="164"/>
      <c r="V282" s="164"/>
      <c r="W282" s="164"/>
      <c r="X282" s="164"/>
      <c r="Y282" s="164"/>
      <c r="Z282" s="184"/>
    </row>
    <row r="283" spans="2:26" ht="12.75">
      <c r="B283" s="4" t="s">
        <v>218</v>
      </c>
      <c r="E283" s="50" t="s">
        <v>164</v>
      </c>
      <c r="F283" s="61"/>
      <c r="G283" s="164">
        <v>0.42807298884999995</v>
      </c>
      <c r="H283" s="164">
        <v>7.36521673425</v>
      </c>
      <c r="I283" s="164">
        <v>8.43405392955</v>
      </c>
      <c r="J283" s="164">
        <v>9.4317446331</v>
      </c>
      <c r="K283" s="164">
        <v>0</v>
      </c>
      <c r="L283" s="164">
        <v>0</v>
      </c>
      <c r="M283" s="164">
        <v>0</v>
      </c>
      <c r="N283" s="164">
        <v>0</v>
      </c>
      <c r="O283" s="164">
        <v>0</v>
      </c>
      <c r="P283" s="164">
        <v>1.12044859425</v>
      </c>
      <c r="Q283" s="164">
        <v>0</v>
      </c>
      <c r="R283" s="164">
        <v>0</v>
      </c>
      <c r="S283" s="164">
        <v>0</v>
      </c>
      <c r="T283" s="164">
        <v>0</v>
      </c>
      <c r="U283" s="164">
        <v>0</v>
      </c>
      <c r="V283" s="164">
        <v>0</v>
      </c>
      <c r="W283" s="164">
        <v>0</v>
      </c>
      <c r="X283" s="164">
        <v>0</v>
      </c>
      <c r="Y283" s="164">
        <v>0</v>
      </c>
      <c r="Z283" s="184">
        <v>-12.072790020874999</v>
      </c>
    </row>
    <row r="284" spans="2:26" ht="12.75">
      <c r="B284" s="4" t="s">
        <v>129</v>
      </c>
      <c r="E284" s="50" t="s">
        <v>164</v>
      </c>
      <c r="F284" s="61"/>
      <c r="G284" s="164">
        <v>0</v>
      </c>
      <c r="H284" s="164">
        <v>0</v>
      </c>
      <c r="I284" s="164">
        <v>0</v>
      </c>
      <c r="J284" s="164">
        <v>0</v>
      </c>
      <c r="K284" s="164">
        <v>0.294647825</v>
      </c>
      <c r="L284" s="164">
        <v>0</v>
      </c>
      <c r="M284" s="164">
        <v>0</v>
      </c>
      <c r="N284" s="164">
        <v>0</v>
      </c>
      <c r="O284" s="164">
        <v>0</v>
      </c>
      <c r="P284" s="164">
        <v>0.294647825</v>
      </c>
      <c r="Q284" s="182">
        <v>2.4391492319328747</v>
      </c>
      <c r="R284" s="164">
        <v>2.4391492319328747</v>
      </c>
      <c r="S284" s="164">
        <v>2.4391492319328747</v>
      </c>
      <c r="T284" s="164">
        <v>0</v>
      </c>
      <c r="U284" s="164">
        <v>0.294647825</v>
      </c>
      <c r="V284" s="164">
        <v>0.307104736455</v>
      </c>
      <c r="W284" s="164">
        <v>0.307104736455</v>
      </c>
      <c r="X284" s="164">
        <v>0.307104736455</v>
      </c>
      <c r="Y284" s="164">
        <v>0</v>
      </c>
      <c r="Z284" s="184">
        <v>0</v>
      </c>
    </row>
    <row r="285" spans="2:26" ht="12.75">
      <c r="B285" s="4" t="s">
        <v>130</v>
      </c>
      <c r="E285" s="50" t="s">
        <v>164</v>
      </c>
      <c r="F285" s="61"/>
      <c r="G285" s="164">
        <v>-0.00030433108521618624</v>
      </c>
      <c r="H285" s="164">
        <v>0.030293089274844212</v>
      </c>
      <c r="I285" s="164">
        <v>0.04909822087092933</v>
      </c>
      <c r="J285" s="164">
        <v>0.04884344199729536</v>
      </c>
      <c r="K285" s="164">
        <v>0.08263841151811713</v>
      </c>
      <c r="L285" s="164">
        <v>0.042626405471830414</v>
      </c>
      <c r="M285" s="164">
        <v>0.051096820740011206</v>
      </c>
      <c r="N285" s="164">
        <v>0.05613452931431573</v>
      </c>
      <c r="O285" s="164">
        <v>0.0660277486475001</v>
      </c>
      <c r="P285" s="164">
        <v>0.08454358841401566</v>
      </c>
      <c r="Q285" s="182">
        <v>0.07212679760172769</v>
      </c>
      <c r="R285" s="164">
        <v>0.08276912198905584</v>
      </c>
      <c r="S285" s="164">
        <v>0.09499072635256545</v>
      </c>
      <c r="T285" s="164">
        <v>0.10902423562722285</v>
      </c>
      <c r="U285" s="164">
        <v>0.12513634669041696</v>
      </c>
      <c r="V285" s="164">
        <v>0.12728523709847728</v>
      </c>
      <c r="W285" s="164">
        <v>0.14395139503705834</v>
      </c>
      <c r="X285" s="164">
        <v>0.16283642140345078</v>
      </c>
      <c r="Y285" s="164">
        <v>0.18423622208446377</v>
      </c>
      <c r="Z285" s="184">
        <v>0.20848622966576702</v>
      </c>
    </row>
    <row r="286" spans="2:26" ht="12.75">
      <c r="B286" s="4" t="s">
        <v>131</v>
      </c>
      <c r="E286" s="50" t="s">
        <v>164</v>
      </c>
      <c r="F286" s="61"/>
      <c r="G286" s="164">
        <v>0</v>
      </c>
      <c r="H286" s="164">
        <v>0</v>
      </c>
      <c r="I286" s="164">
        <v>0</v>
      </c>
      <c r="J286" s="164">
        <v>0</v>
      </c>
      <c r="K286" s="164">
        <v>0</v>
      </c>
      <c r="L286" s="164">
        <v>0</v>
      </c>
      <c r="M286" s="164">
        <v>0.024062911506341933</v>
      </c>
      <c r="N286" s="164">
        <v>0.19339247784711186</v>
      </c>
      <c r="O286" s="164">
        <v>0.3953674668257532</v>
      </c>
      <c r="P286" s="164">
        <v>0.6513503198711975</v>
      </c>
      <c r="Q286" s="182">
        <v>0.8758849073261503</v>
      </c>
      <c r="R286" s="164">
        <v>1.1359688193873423</v>
      </c>
      <c r="S286" s="164">
        <v>1.4384143741470883</v>
      </c>
      <c r="T286" s="164">
        <v>1.7891096146519003</v>
      </c>
      <c r="U286" s="164">
        <v>2.194969959647005</v>
      </c>
      <c r="V286" s="164">
        <v>2.6086052463523997</v>
      </c>
      <c r="W286" s="164">
        <v>3.077683834042597</v>
      </c>
      <c r="X286" s="164">
        <v>3.6095947099558794</v>
      </c>
      <c r="Y286" s="164">
        <v>4.212712768359692</v>
      </c>
      <c r="Z286" s="184">
        <v>4.896530585632144</v>
      </c>
    </row>
    <row r="287" spans="2:26" ht="12.75">
      <c r="B287" s="4" t="s">
        <v>132</v>
      </c>
      <c r="E287" s="50" t="s">
        <v>164</v>
      </c>
      <c r="F287" s="61"/>
      <c r="G287" s="164">
        <v>0</v>
      </c>
      <c r="H287" s="164">
        <v>0</v>
      </c>
      <c r="I287" s="164">
        <v>0</v>
      </c>
      <c r="J287" s="164">
        <v>0</v>
      </c>
      <c r="K287" s="164">
        <v>0</v>
      </c>
      <c r="L287" s="164">
        <v>0</v>
      </c>
      <c r="M287" s="164">
        <v>0</v>
      </c>
      <c r="N287" s="164">
        <v>0</v>
      </c>
      <c r="O287" s="164">
        <v>0</v>
      </c>
      <c r="P287" s="164">
        <v>0</v>
      </c>
      <c r="Q287" s="182">
        <v>0.032153444256</v>
      </c>
      <c r="R287" s="164">
        <v>0.2722324947008</v>
      </c>
      <c r="S287" s="164">
        <v>0.4937339995754667</v>
      </c>
      <c r="T287" s="164">
        <v>0.7152355044501334</v>
      </c>
      <c r="U287" s="164">
        <v>0.7152355044501333</v>
      </c>
      <c r="V287" s="164">
        <v>0.7152355044501335</v>
      </c>
      <c r="W287" s="164">
        <v>0.7152355044501335</v>
      </c>
      <c r="X287" s="164">
        <v>0.7152355044501335</v>
      </c>
      <c r="Y287" s="164">
        <v>0.7152355044501331</v>
      </c>
      <c r="Z287" s="184">
        <v>0.7152355044501331</v>
      </c>
    </row>
    <row r="288" spans="2:26" ht="12.75">
      <c r="B288" s="2"/>
      <c r="E288" s="50"/>
      <c r="F288" s="61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82"/>
      <c r="R288" s="164"/>
      <c r="S288" s="164"/>
      <c r="T288" s="164"/>
      <c r="U288" s="164"/>
      <c r="V288" s="164"/>
      <c r="W288" s="164"/>
      <c r="X288" s="164"/>
      <c r="Y288" s="164"/>
      <c r="Z288" s="184"/>
    </row>
    <row r="289" spans="2:26" ht="12.75">
      <c r="B289" s="371" t="s">
        <v>133</v>
      </c>
      <c r="E289" s="50" t="s">
        <v>164</v>
      </c>
      <c r="F289" s="61"/>
      <c r="G289" s="164">
        <v>0.4277686577647838</v>
      </c>
      <c r="H289" s="164">
        <v>7.3955098235248435</v>
      </c>
      <c r="I289" s="164">
        <v>8.48315215042093</v>
      </c>
      <c r="J289" s="164">
        <v>9.480588075097295</v>
      </c>
      <c r="K289" s="164">
        <v>0.3772862365181171</v>
      </c>
      <c r="L289" s="164">
        <v>0.042626405471830414</v>
      </c>
      <c r="M289" s="164">
        <v>0.07515973224635314</v>
      </c>
      <c r="N289" s="164">
        <v>0.2495270071614276</v>
      </c>
      <c r="O289" s="164">
        <v>0.4613952154732533</v>
      </c>
      <c r="P289" s="164">
        <v>2.150990327535213</v>
      </c>
      <c r="Q289" s="164">
        <v>3.419314381116753</v>
      </c>
      <c r="R289" s="164">
        <v>3.9301196680100725</v>
      </c>
      <c r="S289" s="164">
        <v>4.466288332007995</v>
      </c>
      <c r="T289" s="164">
        <v>2.6133693547292567</v>
      </c>
      <c r="U289" s="164">
        <v>3.3299896357875554</v>
      </c>
      <c r="V289" s="164">
        <v>3.7582307243560105</v>
      </c>
      <c r="W289" s="164">
        <v>4.24397546998479</v>
      </c>
      <c r="X289" s="164">
        <v>4.794771372264464</v>
      </c>
      <c r="Y289" s="164">
        <v>5.112184494894289</v>
      </c>
      <c r="Z289" s="184">
        <v>-6.252537701126954</v>
      </c>
    </row>
    <row r="290" spans="2:26" ht="12.75">
      <c r="B290" s="2"/>
      <c r="E290" s="50"/>
      <c r="F290" s="61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82"/>
      <c r="R290" s="164"/>
      <c r="S290" s="164"/>
      <c r="T290" s="164"/>
      <c r="U290" s="164"/>
      <c r="V290" s="164"/>
      <c r="W290" s="164"/>
      <c r="X290" s="164"/>
      <c r="Y290" s="164"/>
      <c r="Z290" s="184"/>
    </row>
    <row r="291" spans="2:26" ht="12.75">
      <c r="B291" s="19" t="s">
        <v>101</v>
      </c>
      <c r="E291" s="50" t="s">
        <v>164</v>
      </c>
      <c r="F291" s="61"/>
      <c r="G291" s="164">
        <v>-0.2711415588911763</v>
      </c>
      <c r="H291" s="164">
        <v>0.6421050112976836</v>
      </c>
      <c r="I291" s="164">
        <v>-0.7571898625457534</v>
      </c>
      <c r="J291" s="164">
        <v>-1.4317737284663146</v>
      </c>
      <c r="K291" s="164">
        <v>0.30375747431491373</v>
      </c>
      <c r="L291" s="164">
        <v>1.0973755482741687</v>
      </c>
      <c r="M291" s="164">
        <v>1.6254001909817386</v>
      </c>
      <c r="N291" s="164">
        <v>2.0715993331835465</v>
      </c>
      <c r="O291" s="164">
        <v>2.5990088367813584</v>
      </c>
      <c r="P291" s="164">
        <v>1.8472334899515626</v>
      </c>
      <c r="Q291" s="182">
        <v>1.3994848588215931</v>
      </c>
      <c r="R291" s="164">
        <v>1.838395067454635</v>
      </c>
      <c r="S291" s="164">
        <v>2.405368979008431</v>
      </c>
      <c r="T291" s="164">
        <v>5.536296326930433</v>
      </c>
      <c r="U291" s="164">
        <v>6.297680209212901</v>
      </c>
      <c r="V291" s="164">
        <v>7.375508646760904</v>
      </c>
      <c r="W291" s="164">
        <v>8.597310588469844</v>
      </c>
      <c r="X291" s="164">
        <v>9.982387360637896</v>
      </c>
      <c r="Y291" s="164">
        <v>11.859603988105242</v>
      </c>
      <c r="Z291" s="184">
        <v>25.712205138033756</v>
      </c>
    </row>
    <row r="292" spans="2:26" ht="12.75">
      <c r="B292" s="74" t="s">
        <v>134</v>
      </c>
      <c r="E292" s="75" t="s">
        <v>164</v>
      </c>
      <c r="F292" s="38"/>
      <c r="G292" s="164">
        <v>-0.2711415588911763</v>
      </c>
      <c r="H292" s="164">
        <v>0.3709634524065073</v>
      </c>
      <c r="I292" s="164">
        <v>-0.3862264101392461</v>
      </c>
      <c r="J292" s="164">
        <v>-1.8180001386055606</v>
      </c>
      <c r="K292" s="164">
        <v>-1.5142426642906468</v>
      </c>
      <c r="L292" s="164">
        <v>-0.4168671160164781</v>
      </c>
      <c r="M292" s="164">
        <v>1.2085330749652605</v>
      </c>
      <c r="N292" s="164">
        <v>3.2801324081488072</v>
      </c>
      <c r="O292" s="164">
        <v>5.879141244930166</v>
      </c>
      <c r="P292" s="164">
        <v>7.726374734881729</v>
      </c>
      <c r="Q292" s="182">
        <v>9.125859593703321</v>
      </c>
      <c r="R292" s="164">
        <v>10.964254661157955</v>
      </c>
      <c r="S292" s="164">
        <v>13.369623640166386</v>
      </c>
      <c r="T292" s="164">
        <v>18.90591996709682</v>
      </c>
      <c r="U292" s="164">
        <v>25.20360017630972</v>
      </c>
      <c r="V292" s="164">
        <v>32.57910882307063</v>
      </c>
      <c r="W292" s="164">
        <v>41.17641941154047</v>
      </c>
      <c r="X292" s="164">
        <v>51.158806772178366</v>
      </c>
      <c r="Y292" s="164">
        <v>63.01841076028361</v>
      </c>
      <c r="Z292" s="282">
        <v>88.73061589831737</v>
      </c>
    </row>
    <row r="293" spans="2:26" ht="12.75">
      <c r="B293" s="20"/>
      <c r="C293" s="1"/>
      <c r="D293" s="1"/>
      <c r="E293" s="20"/>
      <c r="F293" s="147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9"/>
    </row>
    <row r="294" spans="2:26" ht="12.75">
      <c r="B294" s="4" t="s">
        <v>262</v>
      </c>
      <c r="E294" s="2"/>
      <c r="F294" s="61"/>
      <c r="G294" s="253">
        <v>-1.9571577861904366</v>
      </c>
      <c r="H294" s="253">
        <v>-1.8573530856397116</v>
      </c>
      <c r="I294" s="253">
        <v>-1.2305327890880522</v>
      </c>
      <c r="J294" s="253">
        <v>-0.7184999529596579</v>
      </c>
      <c r="K294" s="253">
        <v>0.8770535491779644</v>
      </c>
      <c r="L294" s="253">
        <v>1.653174299803937</v>
      </c>
      <c r="M294" s="253">
        <v>2.602905580521515</v>
      </c>
      <c r="N294" s="253">
        <v>3.6551126447974918</v>
      </c>
      <c r="O294" s="286">
        <v>4.910177042604433</v>
      </c>
      <c r="P294" s="286">
        <v>6.500844119409461</v>
      </c>
      <c r="Q294" s="286">
        <v>7.449565542900196</v>
      </c>
      <c r="R294" s="286">
        <v>6.316256108304439</v>
      </c>
      <c r="S294" s="286">
        <v>5.976007908438067</v>
      </c>
      <c r="T294" s="286">
        <v>5.910288940836919</v>
      </c>
      <c r="U294" s="286">
        <v>7.111899657098445</v>
      </c>
      <c r="V294" s="286">
        <v>8.371111742001531</v>
      </c>
      <c r="W294" s="286">
        <v>9.825425434821204</v>
      </c>
      <c r="X294" s="286">
        <v>11.505090833231815</v>
      </c>
      <c r="Y294" s="286">
        <v>13.445129048428605</v>
      </c>
      <c r="Z294" s="287">
        <v>15.686102199544186</v>
      </c>
    </row>
    <row r="295" spans="2:26" ht="12.75">
      <c r="B295" s="70"/>
      <c r="C295" s="41"/>
      <c r="D295" s="41"/>
      <c r="E295" s="70"/>
      <c r="F295" s="118"/>
      <c r="G295" s="254"/>
      <c r="H295" s="254"/>
      <c r="I295" s="254"/>
      <c r="J295" s="254"/>
      <c r="K295" s="254"/>
      <c r="L295" s="254"/>
      <c r="M295" s="254"/>
      <c r="N295" s="254"/>
      <c r="O295" s="254"/>
      <c r="P295" s="254"/>
      <c r="Q295" s="94"/>
      <c r="R295" s="254"/>
      <c r="S295" s="254"/>
      <c r="T295" s="254"/>
      <c r="U295" s="254"/>
      <c r="V295" s="254"/>
      <c r="W295" s="254"/>
      <c r="X295" s="254"/>
      <c r="Y295" s="254"/>
      <c r="Z295" s="255"/>
    </row>
    <row r="296" spans="2:26" ht="12.75">
      <c r="B296" s="3" t="s">
        <v>199</v>
      </c>
      <c r="C296" s="1"/>
      <c r="D296" s="1"/>
      <c r="E296" s="1"/>
      <c r="F296" s="76"/>
      <c r="G296" s="76"/>
      <c r="H296" s="30" t="s">
        <v>135</v>
      </c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</row>
    <row r="297" spans="6:26" ht="12.75">
      <c r="F297" s="113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113"/>
      <c r="R297" s="66"/>
      <c r="S297" s="66"/>
      <c r="T297" s="66"/>
      <c r="U297" s="66"/>
      <c r="V297" s="66"/>
      <c r="W297" s="66"/>
      <c r="X297" s="66"/>
      <c r="Y297" s="66"/>
      <c r="Z297" s="66"/>
    </row>
    <row r="298" spans="6:26" ht="12.75"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</sheetData>
  <sheetProtection password="CC38" sheet="1" objects="1" scenarios="1"/>
  <printOptions horizontalCentered="1"/>
  <pageMargins left="0.5511811023622047" right="0.35433070866141736" top="0.7874015748031497" bottom="0.5905511811023623" header="0.5118110236220472" footer="0.31496062992125984"/>
  <pageSetup horizontalDpi="300" verticalDpi="300" orientation="landscape" paperSize="9" scale="69" r:id="rId2"/>
  <headerFooter alignWithMargins="0">
    <oddHeader>&amp;L&amp;"Arial,Regular"&amp;8Feasibility Report - Kakamega
Appendix D2 &amp;R&amp;"Arial,Regular"&amp;8Nzoia Cluster -Feasibility Report
Phase II Towns - Kakamega, Busia &amp; Nambale</oddHeader>
  </headerFooter>
  <rowBreaks count="5" manualBreakCount="5">
    <brk id="40" min="1" max="25" man="1"/>
    <brk id="147" min="1" max="25" man="1"/>
    <brk id="172" min="1" max="25" man="1"/>
    <brk id="221" min="1" max="25" man="1"/>
    <brk id="260" min="1" max="2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B1:Y98"/>
  <sheetViews>
    <sheetView view="pageBreakPreview" zoomScale="60" zoomScaleNormal="75" workbookViewId="0" topLeftCell="A4">
      <selection activeCell="C13" sqref="C13"/>
    </sheetView>
  </sheetViews>
  <sheetFormatPr defaultColWidth="9.796875" defaultRowHeight="15" outlineLevelRow="1" outlineLevelCol="1"/>
  <cols>
    <col min="1" max="1" width="9.69921875" style="3" customWidth="1"/>
    <col min="2" max="2" width="3.19921875" style="3" customWidth="1"/>
    <col min="3" max="3" width="18.59765625" style="3" customWidth="1"/>
    <col min="4" max="4" width="6.59765625" style="3" customWidth="1"/>
    <col min="5" max="5" width="7.69921875" style="3" hidden="1" customWidth="1" outlineLevel="1"/>
    <col min="6" max="6" width="6.3984375" style="3" customWidth="1" collapsed="1"/>
    <col min="7" max="15" width="6.3984375" style="3" customWidth="1"/>
    <col min="16" max="19" width="6.3984375" style="3" customWidth="1" outlineLevel="1"/>
    <col min="20" max="20" width="6.3984375" style="3" customWidth="1"/>
    <col min="21" max="24" width="6.3984375" style="3" hidden="1" customWidth="1" outlineLevel="1"/>
    <col min="25" max="25" width="6.3984375" style="3" customWidth="1" collapsed="1"/>
    <col min="26" max="232" width="9.69921875" style="3" customWidth="1"/>
    <col min="233" max="16384" width="9.69921875" style="3" customWidth="1"/>
  </cols>
  <sheetData>
    <row r="1" spans="3:25" ht="12.75" hidden="1" outlineLevel="1">
      <c r="C1" s="47"/>
      <c r="E1" s="3" t="e">
        <f>+#REF!-#REF!</f>
        <v>#REF!</v>
      </c>
      <c r="F1" s="3" t="e">
        <f>+#REF!-#REF!</f>
        <v>#REF!</v>
      </c>
      <c r="G1" s="3" t="e">
        <f>+#REF!-#REF!</f>
        <v>#REF!</v>
      </c>
      <c r="H1" s="3" t="e">
        <f>+#REF!-#REF!</f>
        <v>#REF!</v>
      </c>
      <c r="I1" s="3" t="e">
        <f>+#REF!-#REF!</f>
        <v>#REF!</v>
      </c>
      <c r="J1" s="3" t="e">
        <f>+#REF!-#REF!</f>
        <v>#REF!</v>
      </c>
      <c r="K1" s="3" t="e">
        <f>+#REF!-#REF!</f>
        <v>#REF!</v>
      </c>
      <c r="L1" s="3" t="e">
        <f>+#REF!-#REF!</f>
        <v>#REF!</v>
      </c>
      <c r="M1" s="3" t="e">
        <f>+#REF!-#REF!</f>
        <v>#REF!</v>
      </c>
      <c r="N1" s="3" t="e">
        <f>+#REF!-#REF!</f>
        <v>#REF!</v>
      </c>
      <c r="O1" s="3" t="e">
        <f>+#REF!-#REF!</f>
        <v>#REF!</v>
      </c>
      <c r="P1" s="3" t="e">
        <f>+#REF!-#REF!</f>
        <v>#REF!</v>
      </c>
      <c r="Q1" s="3" t="e">
        <f>+#REF!-#REF!</f>
        <v>#REF!</v>
      </c>
      <c r="R1" s="3" t="e">
        <f>+#REF!-#REF!</f>
        <v>#REF!</v>
      </c>
      <c r="S1" s="3" t="e">
        <f>+#REF!-#REF!</f>
        <v>#REF!</v>
      </c>
      <c r="T1" s="3" t="e">
        <f>+#REF!-#REF!</f>
        <v>#REF!</v>
      </c>
      <c r="U1" s="3" t="e">
        <f>+#REF!-#REF!</f>
        <v>#REF!</v>
      </c>
      <c r="V1" s="3" t="e">
        <f>+#REF!-#REF!</f>
        <v>#REF!</v>
      </c>
      <c r="W1" s="3" t="e">
        <f>+#REF!-#REF!</f>
        <v>#REF!</v>
      </c>
      <c r="X1" s="3" t="e">
        <f>+#REF!-#REF!</f>
        <v>#REF!</v>
      </c>
      <c r="Y1" s="3" t="e">
        <f>+#REF!-#REF!</f>
        <v>#REF!</v>
      </c>
    </row>
    <row r="2" spans="3:24" ht="12.75" customHeight="1" hidden="1" collapsed="1">
      <c r="C2" s="47"/>
      <c r="M2" s="5"/>
      <c r="S2" s="47"/>
      <c r="T2" s="47"/>
      <c r="V2" s="47"/>
      <c r="W2" s="47"/>
      <c r="X2" s="77"/>
    </row>
    <row r="3" spans="3:24" ht="12.75" customHeight="1" hidden="1">
      <c r="C3" s="47"/>
      <c r="S3" s="47"/>
      <c r="T3" s="47"/>
      <c r="V3" s="47"/>
      <c r="W3" s="47"/>
      <c r="X3" s="47"/>
    </row>
    <row r="4" spans="2:24" ht="18">
      <c r="B4" s="59" t="s">
        <v>169</v>
      </c>
      <c r="C4" s="139"/>
      <c r="F4"/>
      <c r="G4" s="82" t="s">
        <v>147</v>
      </c>
      <c r="K4" s="231" t="s">
        <v>163</v>
      </c>
      <c r="S4" s="47"/>
      <c r="T4" s="47"/>
      <c r="V4" s="47"/>
      <c r="W4" s="47"/>
      <c r="X4" s="47"/>
    </row>
    <row r="5" spans="3:24" ht="12.75">
      <c r="C5" s="47"/>
      <c r="L5" s="47"/>
      <c r="M5" s="47"/>
      <c r="R5" s="47"/>
      <c r="S5" s="47"/>
      <c r="T5" s="47"/>
      <c r="V5" s="47"/>
      <c r="W5" s="47"/>
      <c r="X5" s="47"/>
    </row>
    <row r="6" spans="2:25" ht="12.75">
      <c r="B6" s="20"/>
      <c r="C6" s="1"/>
      <c r="D6" s="55"/>
      <c r="E6" s="2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68"/>
    </row>
    <row r="7" spans="2:25" ht="12.75">
      <c r="B7" s="35" t="s">
        <v>2</v>
      </c>
      <c r="C7" s="36"/>
      <c r="D7" s="56" t="s">
        <v>0</v>
      </c>
      <c r="E7" s="11">
        <v>2005</v>
      </c>
      <c r="F7" s="40">
        <v>2006</v>
      </c>
      <c r="G7" s="40">
        <v>2007</v>
      </c>
      <c r="H7" s="40">
        <v>2008</v>
      </c>
      <c r="I7" s="40">
        <v>2009</v>
      </c>
      <c r="J7" s="40">
        <v>2010</v>
      </c>
      <c r="K7" s="40">
        <v>2011</v>
      </c>
      <c r="L7" s="40">
        <v>2012</v>
      </c>
      <c r="M7" s="40">
        <v>2013</v>
      </c>
      <c r="N7" s="40">
        <v>2014</v>
      </c>
      <c r="O7" s="40">
        <v>2015</v>
      </c>
      <c r="P7" s="40">
        <v>2016</v>
      </c>
      <c r="Q7" s="40">
        <v>2017</v>
      </c>
      <c r="R7" s="40">
        <v>2018</v>
      </c>
      <c r="S7" s="40">
        <v>2019</v>
      </c>
      <c r="T7" s="40">
        <v>2020</v>
      </c>
      <c r="U7" s="40">
        <v>2021</v>
      </c>
      <c r="V7" s="40">
        <v>2022</v>
      </c>
      <c r="W7" s="40">
        <v>2023</v>
      </c>
      <c r="X7" s="40">
        <v>2024</v>
      </c>
      <c r="Y7" s="43">
        <v>2025</v>
      </c>
    </row>
    <row r="8" spans="2:25" ht="12.75">
      <c r="B8" s="2"/>
      <c r="D8" s="93"/>
      <c r="E8" s="89"/>
      <c r="F8" s="41"/>
      <c r="G8" s="41"/>
      <c r="H8" s="41"/>
      <c r="I8" s="41"/>
      <c r="J8" s="41"/>
      <c r="K8" s="41"/>
      <c r="L8" s="41"/>
      <c r="M8" s="42"/>
      <c r="N8" s="41"/>
      <c r="O8" s="41"/>
      <c r="P8" s="41"/>
      <c r="Q8" s="41"/>
      <c r="R8" s="41"/>
      <c r="S8" s="41"/>
      <c r="T8" s="41"/>
      <c r="U8" s="41"/>
      <c r="V8" s="41"/>
      <c r="W8" s="42"/>
      <c r="X8" s="42"/>
      <c r="Y8" s="44"/>
    </row>
    <row r="9" spans="2:25" ht="12.75">
      <c r="B9" s="79" t="s">
        <v>25</v>
      </c>
      <c r="C9" s="68"/>
      <c r="D9" s="55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68"/>
    </row>
    <row r="10" spans="2:25" ht="15">
      <c r="B10" s="4"/>
      <c r="C10" s="34" t="s">
        <v>170</v>
      </c>
      <c r="D10" s="50" t="s">
        <v>164</v>
      </c>
      <c r="E10" s="80">
        <v>0.10247921032661675</v>
      </c>
      <c r="F10" s="80">
        <v>0.10935424259861425</v>
      </c>
      <c r="G10" s="180">
        <v>0.13078436532594984</v>
      </c>
      <c r="H10" s="180">
        <v>0.1561921729598466</v>
      </c>
      <c r="I10" s="180">
        <v>0.18629017348097682</v>
      </c>
      <c r="J10" s="180">
        <v>0.22614450074307754</v>
      </c>
      <c r="K10" s="180">
        <v>0.280320889534699</v>
      </c>
      <c r="L10" s="180">
        <v>0.3456705229583523</v>
      </c>
      <c r="M10" s="180">
        <v>0.4177444216885147</v>
      </c>
      <c r="N10" s="180">
        <v>0.5028740058798165</v>
      </c>
      <c r="O10" s="180">
        <v>0.6159899853489353</v>
      </c>
      <c r="P10" s="180">
        <v>0.7103071801876771</v>
      </c>
      <c r="Q10" s="180">
        <v>0.8188158343262536</v>
      </c>
      <c r="R10" s="180">
        <v>0.9436224103049248</v>
      </c>
      <c r="S10" s="180">
        <v>1.0871426451727506</v>
      </c>
      <c r="T10" s="180">
        <v>1.2521465547216855</v>
      </c>
      <c r="U10" s="180">
        <v>1.418648332453684</v>
      </c>
      <c r="V10" s="180">
        <v>1.6072903635636728</v>
      </c>
      <c r="W10" s="180">
        <v>1.8210167056246018</v>
      </c>
      <c r="X10" s="180">
        <v>2.0631628965978748</v>
      </c>
      <c r="Y10" s="181">
        <v>2.337508011184402</v>
      </c>
    </row>
    <row r="11" spans="2:25" ht="15">
      <c r="B11" s="4"/>
      <c r="C11" s="33" t="s">
        <v>171</v>
      </c>
      <c r="D11" s="50" t="s">
        <v>164</v>
      </c>
      <c r="E11" s="80">
        <v>0.19775886893846245</v>
      </c>
      <c r="F11" s="80">
        <v>0.2110259364899434</v>
      </c>
      <c r="G11" s="180">
        <v>0.25238063485523315</v>
      </c>
      <c r="H11" s="180">
        <v>0.30141125564037813</v>
      </c>
      <c r="I11" s="180">
        <v>0.3594927584290662</v>
      </c>
      <c r="J11" s="180">
        <v>0.42561218986496907</v>
      </c>
      <c r="K11" s="180">
        <v>0.5275741274615605</v>
      </c>
      <c r="L11" s="180">
        <v>0.650564518547449</v>
      </c>
      <c r="M11" s="180">
        <v>0.786210221935571</v>
      </c>
      <c r="N11" s="180">
        <v>0.9464272010391998</v>
      </c>
      <c r="O11" s="180">
        <v>1.127599512751305</v>
      </c>
      <c r="P11" s="180">
        <v>1.3002517075495543</v>
      </c>
      <c r="Q11" s="180">
        <v>1.49888205616902</v>
      </c>
      <c r="R11" s="180">
        <v>1.7273465403472639</v>
      </c>
      <c r="S11" s="180">
        <v>1.9900672837944817</v>
      </c>
      <c r="T11" s="180">
        <v>2.292114934624462</v>
      </c>
      <c r="U11" s="180">
        <v>2.5969045057349</v>
      </c>
      <c r="V11" s="180">
        <v>2.9422228833438253</v>
      </c>
      <c r="W11" s="180">
        <v>3.3334593074774204</v>
      </c>
      <c r="X11" s="180">
        <v>3.7767196419800606</v>
      </c>
      <c r="Y11" s="181">
        <v>4.27892166618705</v>
      </c>
    </row>
    <row r="12" spans="2:25" ht="15">
      <c r="B12" s="4"/>
      <c r="C12" s="34" t="s">
        <v>172</v>
      </c>
      <c r="D12" s="50" t="s">
        <v>164</v>
      </c>
      <c r="E12" s="80">
        <v>0.12277916675154499</v>
      </c>
      <c r="F12" s="80">
        <v>0.1310160640798472</v>
      </c>
      <c r="G12" s="180">
        <v>0.1566912483778104</v>
      </c>
      <c r="H12" s="180">
        <v>0.18713205134975866</v>
      </c>
      <c r="I12" s="180">
        <v>0.2231921206369253</v>
      </c>
      <c r="J12" s="180">
        <v>0.2625789351160059</v>
      </c>
      <c r="K12" s="180">
        <v>0.32548375230409377</v>
      </c>
      <c r="L12" s="180">
        <v>0.4013619500856929</v>
      </c>
      <c r="M12" s="180">
        <v>0.485047768295023</v>
      </c>
      <c r="N12" s="180">
        <v>0.5838926904150433</v>
      </c>
      <c r="O12" s="180">
        <v>0.6906515398651228</v>
      </c>
      <c r="P12" s="180">
        <v>0.7964005250766865</v>
      </c>
      <c r="Q12" s="180">
        <v>0.9180610566631668</v>
      </c>
      <c r="R12" s="180">
        <v>1.0579949126269692</v>
      </c>
      <c r="S12" s="180">
        <v>1.2189106313413227</v>
      </c>
      <c r="T12" s="180">
        <v>1.4039139705582473</v>
      </c>
      <c r="U12" s="180">
        <v>1.5905967282588374</v>
      </c>
      <c r="V12" s="180">
        <v>1.8021032663003538</v>
      </c>
      <c r="W12" s="180">
        <v>2.0417344790878555</v>
      </c>
      <c r="X12" s="180">
        <v>2.3132301911056894</v>
      </c>
      <c r="Y12" s="181">
        <v>2.620827522799852</v>
      </c>
    </row>
    <row r="13" spans="2:25" ht="12.75">
      <c r="B13" s="4"/>
      <c r="C13" s="34"/>
      <c r="D13" s="50"/>
      <c r="E13" s="37"/>
      <c r="F13" s="37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3"/>
    </row>
    <row r="14" spans="2:25" ht="12.75">
      <c r="B14" s="2"/>
      <c r="C14" s="229" t="s">
        <v>27</v>
      </c>
      <c r="D14" s="50" t="s">
        <v>164</v>
      </c>
      <c r="E14" s="37">
        <v>0.42301724601662416</v>
      </c>
      <c r="F14" s="37">
        <v>0.4513962431684049</v>
      </c>
      <c r="G14" s="37">
        <v>0.5398562485589934</v>
      </c>
      <c r="H14" s="37">
        <v>0.6447354799499834</v>
      </c>
      <c r="I14" s="37">
        <v>0.7689750525469683</v>
      </c>
      <c r="J14" s="37">
        <v>0.9143356257240525</v>
      </c>
      <c r="K14" s="37">
        <v>1.1333787693003532</v>
      </c>
      <c r="L14" s="37">
        <v>1.3975969915914943</v>
      </c>
      <c r="M14" s="37">
        <v>1.6890024119191087</v>
      </c>
      <c r="N14" s="37">
        <v>2.0331938973340598</v>
      </c>
      <c r="O14" s="37">
        <v>2.434241037965363</v>
      </c>
      <c r="P14" s="37">
        <v>2.8069594128139177</v>
      </c>
      <c r="Q14" s="37">
        <v>3.2357589471584403</v>
      </c>
      <c r="R14" s="37">
        <v>3.7289638632791577</v>
      </c>
      <c r="S14" s="37">
        <v>4.296120560308555</v>
      </c>
      <c r="T14" s="37">
        <v>4.948175459904395</v>
      </c>
      <c r="U14" s="37">
        <v>5.606149566447421</v>
      </c>
      <c r="V14" s="37">
        <v>6.351616513207852</v>
      </c>
      <c r="W14" s="37">
        <v>7.196210492189878</v>
      </c>
      <c r="X14" s="37">
        <v>8.153112729683624</v>
      </c>
      <c r="Y14" s="46">
        <v>9.237257200171303</v>
      </c>
    </row>
    <row r="15" spans="2:25" ht="12.75">
      <c r="B15" s="2"/>
      <c r="C15" s="34"/>
      <c r="D15" s="58"/>
      <c r="E15" s="64"/>
      <c r="F15" s="64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3"/>
    </row>
    <row r="16" spans="2:25" ht="12.75">
      <c r="B16" s="73" t="s">
        <v>26</v>
      </c>
      <c r="C16" s="34"/>
      <c r="D16" s="50" t="s">
        <v>164</v>
      </c>
      <c r="E16" s="64">
        <v>0.058387343746321034</v>
      </c>
      <c r="F16" s="64">
        <v>0.06230438088246598</v>
      </c>
      <c r="G16" s="182">
        <v>0.07451415434011532</v>
      </c>
      <c r="H16" s="182">
        <v>0.0889902065406798</v>
      </c>
      <c r="I16" s="182">
        <v>0.10613848761059887</v>
      </c>
      <c r="J16" s="182">
        <v>0.12642389932597559</v>
      </c>
      <c r="K16" s="182">
        <v>0.15671068631363808</v>
      </c>
      <c r="L16" s="182">
        <v>0.1932437678159273</v>
      </c>
      <c r="M16" s="182">
        <v>0.2335359849034637</v>
      </c>
      <c r="N16" s="182">
        <v>0.2811268568729327</v>
      </c>
      <c r="O16" s="182">
        <v>0.337244992407965</v>
      </c>
      <c r="P16" s="182">
        <v>0.3888821982292804</v>
      </c>
      <c r="Q16" s="182">
        <v>0.4482890085858376</v>
      </c>
      <c r="R16" s="182">
        <v>0.5166186791478493</v>
      </c>
      <c r="S16" s="182">
        <v>0.5951937885970258</v>
      </c>
      <c r="T16" s="182">
        <v>0.6855308777488783</v>
      </c>
      <c r="U16" s="182">
        <v>0.7766880265705959</v>
      </c>
      <c r="V16" s="182">
        <v>0.8799666217793696</v>
      </c>
      <c r="W16" s="182">
        <v>0.9969784893747343</v>
      </c>
      <c r="X16" s="182">
        <v>1.129549784815747</v>
      </c>
      <c r="Y16" s="183">
        <v>1.2797494930682858</v>
      </c>
    </row>
    <row r="17" spans="2:25" ht="12.75">
      <c r="B17" s="2"/>
      <c r="C17" s="34"/>
      <c r="D17" s="58"/>
      <c r="E17" s="64"/>
      <c r="F17" s="64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3"/>
    </row>
    <row r="18" spans="2:25" ht="12.75">
      <c r="B18" s="73" t="s">
        <v>24</v>
      </c>
      <c r="C18" s="34"/>
      <c r="D18" s="50" t="s">
        <v>164</v>
      </c>
      <c r="E18" s="64">
        <v>0.11137930059375001</v>
      </c>
      <c r="F18" s="64">
        <v>0.1188514140455811</v>
      </c>
      <c r="G18" s="182">
        <v>0.14214269501273086</v>
      </c>
      <c r="H18" s="182">
        <v>0.16975711392623177</v>
      </c>
      <c r="I18" s="182">
        <v>0.2024690584916663</v>
      </c>
      <c r="J18" s="182">
        <v>0.2411653721813482</v>
      </c>
      <c r="K18" s="182">
        <v>0.2989402414505174</v>
      </c>
      <c r="L18" s="182">
        <v>0.3686304997355729</v>
      </c>
      <c r="M18" s="182">
        <v>0.4454916595458118</v>
      </c>
      <c r="N18" s="182">
        <v>0.5362756838651263</v>
      </c>
      <c r="O18" s="182">
        <v>0.6433262582785407</v>
      </c>
      <c r="P18" s="182">
        <v>0.7418290415868843</v>
      </c>
      <c r="Q18" s="182">
        <v>0.8551530697661216</v>
      </c>
      <c r="R18" s="182">
        <v>0.9854982855043822</v>
      </c>
      <c r="S18" s="182">
        <v>1.1353876309171558</v>
      </c>
      <c r="T18" s="182">
        <v>1.307714048969742</v>
      </c>
      <c r="U18" s="182">
        <v>1.4816048072819494</v>
      </c>
      <c r="V18" s="182">
        <v>1.6786183544410123</v>
      </c>
      <c r="W18" s="182">
        <v>1.9018293987824735</v>
      </c>
      <c r="X18" s="182">
        <v>2.15472150206398</v>
      </c>
      <c r="Y18" s="183">
        <v>2.441241445962046</v>
      </c>
    </row>
    <row r="19" spans="2:25" ht="12.75" outlineLevel="1">
      <c r="B19" s="73"/>
      <c r="C19" s="312"/>
      <c r="D19" s="50"/>
      <c r="E19" s="64"/>
      <c r="F19" s="64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3"/>
    </row>
    <row r="20" spans="2:25" ht="12.75" outlineLevel="1">
      <c r="B20" s="73"/>
      <c r="C20" s="312" t="s">
        <v>157</v>
      </c>
      <c r="D20" s="50" t="s">
        <v>3</v>
      </c>
      <c r="E20" s="39">
        <v>62.5</v>
      </c>
      <c r="F20" s="39">
        <v>70</v>
      </c>
      <c r="G20" s="39">
        <v>77.5</v>
      </c>
      <c r="H20" s="39">
        <v>85</v>
      </c>
      <c r="I20" s="39">
        <v>92.5</v>
      </c>
      <c r="J20" s="39">
        <v>100</v>
      </c>
      <c r="K20" s="39">
        <v>100</v>
      </c>
      <c r="L20" s="39">
        <v>100</v>
      </c>
      <c r="M20" s="39">
        <v>100</v>
      </c>
      <c r="N20" s="39">
        <v>100</v>
      </c>
      <c r="O20" s="39">
        <v>100</v>
      </c>
      <c r="P20" s="39">
        <v>100</v>
      </c>
      <c r="Q20" s="39">
        <v>100</v>
      </c>
      <c r="R20" s="39">
        <v>100</v>
      </c>
      <c r="S20" s="39">
        <v>100</v>
      </c>
      <c r="T20" s="39">
        <v>100</v>
      </c>
      <c r="U20" s="39">
        <v>100</v>
      </c>
      <c r="V20" s="39">
        <v>100</v>
      </c>
      <c r="W20" s="39">
        <v>100</v>
      </c>
      <c r="X20" s="39">
        <v>100</v>
      </c>
      <c r="Y20" s="313">
        <v>100</v>
      </c>
    </row>
    <row r="21" spans="2:25" ht="12.75">
      <c r="B21" s="2"/>
      <c r="C21" s="312"/>
      <c r="D21" s="58"/>
      <c r="E21" s="64"/>
      <c r="F21" s="64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3"/>
    </row>
    <row r="22" spans="2:25" ht="12.75">
      <c r="B22" s="19" t="s">
        <v>28</v>
      </c>
      <c r="C22" s="312"/>
      <c r="D22" s="50" t="s">
        <v>164</v>
      </c>
      <c r="E22" s="182">
        <v>0.2363725762797322</v>
      </c>
      <c r="F22" s="182">
        <v>0.31012761323792837</v>
      </c>
      <c r="G22" s="182">
        <v>0.44722784809254207</v>
      </c>
      <c r="H22" s="182">
        <v>0.6337209058684183</v>
      </c>
      <c r="I22" s="182">
        <v>0.8847276409689797</v>
      </c>
      <c r="J22" s="182">
        <v>1.2178286523698076</v>
      </c>
      <c r="K22" s="182">
        <v>1.5095782122112829</v>
      </c>
      <c r="L22" s="182">
        <v>1.861497696185845</v>
      </c>
      <c r="M22" s="182">
        <v>2.249628553549965</v>
      </c>
      <c r="N22" s="182">
        <v>2.7080666161685127</v>
      </c>
      <c r="O22" s="182">
        <v>3.244071674219276</v>
      </c>
      <c r="P22" s="182">
        <v>3.7407871199985783</v>
      </c>
      <c r="Q22" s="182">
        <v>4.3122409742348795</v>
      </c>
      <c r="R22" s="182">
        <v>4.96952678653482</v>
      </c>
      <c r="S22" s="182">
        <v>5.725366880831599</v>
      </c>
      <c r="T22" s="182">
        <v>6.594349367291862</v>
      </c>
      <c r="U22" s="182">
        <v>7.471220280284968</v>
      </c>
      <c r="V22" s="182">
        <v>8.464691414956821</v>
      </c>
      <c r="W22" s="182">
        <v>9.59026746132973</v>
      </c>
      <c r="X22" s="182">
        <v>10.865514815735185</v>
      </c>
      <c r="Y22" s="183">
        <v>12.310335732241553</v>
      </c>
    </row>
    <row r="23" spans="2:25" ht="12.75">
      <c r="B23" s="2"/>
      <c r="C23" s="312"/>
      <c r="D23" s="57"/>
      <c r="E23" s="76"/>
      <c r="F23" s="76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3"/>
    </row>
    <row r="24" spans="2:25" ht="12.75">
      <c r="B24" s="242" t="s">
        <v>29</v>
      </c>
      <c r="C24" s="312"/>
      <c r="D24" s="50" t="s">
        <v>164</v>
      </c>
      <c r="E24" s="76">
        <v>0</v>
      </c>
      <c r="F24" s="76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0</v>
      </c>
      <c r="R24" s="182">
        <v>0</v>
      </c>
      <c r="S24" s="182">
        <v>0</v>
      </c>
      <c r="T24" s="182">
        <v>0</v>
      </c>
      <c r="U24" s="182">
        <v>0</v>
      </c>
      <c r="V24" s="182">
        <v>0</v>
      </c>
      <c r="W24" s="182">
        <v>0</v>
      </c>
      <c r="X24" s="182">
        <v>0</v>
      </c>
      <c r="Y24" s="183">
        <v>0</v>
      </c>
    </row>
    <row r="25" spans="2:25" ht="12.75">
      <c r="B25" s="19" t="s">
        <v>30</v>
      </c>
      <c r="C25" s="312"/>
      <c r="D25" s="50" t="s">
        <v>164</v>
      </c>
      <c r="E25" s="76">
        <v>0</v>
      </c>
      <c r="F25" s="76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3">
        <v>0</v>
      </c>
    </row>
    <row r="26" spans="2:25" ht="12.75">
      <c r="B26" s="10" t="s">
        <v>176</v>
      </c>
      <c r="C26" s="312"/>
      <c r="D26" s="50"/>
      <c r="E26" s="76"/>
      <c r="F26" s="76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3"/>
    </row>
    <row r="27" spans="2:25" ht="12.75" outlineLevel="1">
      <c r="B27" s="171"/>
      <c r="C27" s="312" t="s">
        <v>31</v>
      </c>
      <c r="D27" s="50" t="s">
        <v>164</v>
      </c>
      <c r="E27" s="80">
        <v>0.04299552123287672</v>
      </c>
      <c r="F27" s="80">
        <v>0.04587996574689349</v>
      </c>
      <c r="G27" s="180">
        <v>0.0548710508051182</v>
      </c>
      <c r="H27" s="180">
        <v>0.06553098787061998</v>
      </c>
      <c r="I27" s="180">
        <v>0.07815871222904311</v>
      </c>
      <c r="J27" s="180">
        <v>0.11326749378380349</v>
      </c>
      <c r="K27" s="180">
        <v>0.14040246173801205</v>
      </c>
      <c r="L27" s="180">
        <v>0.1731336985059442</v>
      </c>
      <c r="M27" s="180">
        <v>0.20923287336789603</v>
      </c>
      <c r="N27" s="180">
        <v>0.25187116267638016</v>
      </c>
      <c r="O27" s="180">
        <v>0.3625791827479839</v>
      </c>
      <c r="P27" s="180">
        <v>0.4180954285264631</v>
      </c>
      <c r="Q27" s="180">
        <v>0.48196493951593544</v>
      </c>
      <c r="R27" s="180">
        <v>0.5554276051374992</v>
      </c>
      <c r="S27" s="180">
        <v>0.6399053575423498</v>
      </c>
      <c r="T27" s="180">
        <v>0.7370286616502657</v>
      </c>
      <c r="U27" s="180">
        <v>0.8350336291530359</v>
      </c>
      <c r="V27" s="180">
        <v>0.9460706185499246</v>
      </c>
      <c r="W27" s="180">
        <v>1.0718725378656602</v>
      </c>
      <c r="X27" s="180">
        <v>1.2144027252337106</v>
      </c>
      <c r="Y27" s="181">
        <v>1.3758855898964175</v>
      </c>
    </row>
    <row r="28" spans="2:25" ht="12.75" outlineLevel="1">
      <c r="B28" s="171"/>
      <c r="C28" s="312" t="s">
        <v>32</v>
      </c>
      <c r="D28" s="50" t="s">
        <v>164</v>
      </c>
      <c r="E28" s="80">
        <v>0.028363636363636365</v>
      </c>
      <c r="F28" s="80">
        <v>0.028366472727272725</v>
      </c>
      <c r="G28" s="180">
        <v>0.03184773390949091</v>
      </c>
      <c r="H28" s="180">
        <v>0.035759806037797576</v>
      </c>
      <c r="I28" s="180">
        <v>0.04015643843033875</v>
      </c>
      <c r="J28" s="180">
        <v>0.04509813993912427</v>
      </c>
      <c r="K28" s="180">
        <v>0.05074668760376708</v>
      </c>
      <c r="L28" s="180">
        <v>0.05721379472530358</v>
      </c>
      <c r="M28" s="180">
        <v>0.06362269806559921</v>
      </c>
      <c r="N28" s="180">
        <v>0.07088659693779577</v>
      </c>
      <c r="O28" s="180">
        <v>0.07913256893483103</v>
      </c>
      <c r="P28" s="180">
        <v>0.08850827483479876</v>
      </c>
      <c r="Q28" s="180">
        <v>0.09918553695070083</v>
      </c>
      <c r="R28" s="180">
        <v>0.11136457862564587</v>
      </c>
      <c r="S28" s="180">
        <v>0.12527905374317186</v>
      </c>
      <c r="T28" s="180">
        <v>0.14120202147392896</v>
      </c>
      <c r="U28" s="180">
        <v>0.15925281722575113</v>
      </c>
      <c r="V28" s="180">
        <v>0.17972848277919007</v>
      </c>
      <c r="W28" s="180">
        <v>0.20296917288736713</v>
      </c>
      <c r="X28" s="180">
        <v>0.22936463725745956</v>
      </c>
      <c r="Y28" s="181">
        <v>0.259361709066781</v>
      </c>
    </row>
    <row r="29" spans="2:25" ht="12.75" outlineLevel="1">
      <c r="B29" s="171"/>
      <c r="C29" s="312" t="s">
        <v>33</v>
      </c>
      <c r="D29" s="50" t="s">
        <v>164</v>
      </c>
      <c r="E29" s="80">
        <v>0.030681818181818178</v>
      </c>
      <c r="F29" s="80">
        <v>0.030930340909090907</v>
      </c>
      <c r="G29" s="180">
        <v>0.03493456737801137</v>
      </c>
      <c r="H29" s="180">
        <v>0.03938267230490958</v>
      </c>
      <c r="I29" s="180">
        <v>0.04431314658145042</v>
      </c>
      <c r="J29" s="180">
        <v>0.049766377791196935</v>
      </c>
      <c r="K29" s="180">
        <v>0.05599962283034157</v>
      </c>
      <c r="L29" s="180">
        <v>0.06313615876421749</v>
      </c>
      <c r="M29" s="180">
        <v>0.07020846607646916</v>
      </c>
      <c r="N29" s="180">
        <v>0.07822427196111875</v>
      </c>
      <c r="O29" s="180">
        <v>0.08732380817733584</v>
      </c>
      <c r="P29" s="180">
        <v>0.09767002029399477</v>
      </c>
      <c r="Q29" s="180">
        <v>0.10945251644467607</v>
      </c>
      <c r="R29" s="180">
        <v>0.12289224566517604</v>
      </c>
      <c r="S29" s="180">
        <v>0.1382470480228729</v>
      </c>
      <c r="T29" s="180">
        <v>0.15581824782658005</v>
      </c>
      <c r="U29" s="180">
        <v>0.1757375332345706</v>
      </c>
      <c r="V29" s="180">
        <v>0.19833269367431683</v>
      </c>
      <c r="W29" s="180">
        <v>0.22397909429334276</v>
      </c>
      <c r="X29" s="180">
        <v>0.2531068289092109</v>
      </c>
      <c r="Y29" s="181">
        <v>0.2862089836833872</v>
      </c>
    </row>
    <row r="30" spans="2:25" ht="12.75" outlineLevel="1">
      <c r="B30" s="171"/>
      <c r="C30" s="312"/>
      <c r="D30" s="50"/>
      <c r="E30" s="80"/>
      <c r="F30" s="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1"/>
    </row>
    <row r="31" spans="2:25" ht="12.75">
      <c r="B31" s="10"/>
      <c r="C31" s="312" t="s">
        <v>156</v>
      </c>
      <c r="D31" s="50" t="s">
        <v>164</v>
      </c>
      <c r="E31" s="80">
        <v>0.10204097577833127</v>
      </c>
      <c r="F31" s="80">
        <v>0.10517677938325712</v>
      </c>
      <c r="G31" s="180">
        <v>0.12165335209262049</v>
      </c>
      <c r="H31" s="180">
        <v>0.14067346621332713</v>
      </c>
      <c r="I31" s="180">
        <v>0.16262829724083228</v>
      </c>
      <c r="J31" s="180">
        <v>0.2081320115141247</v>
      </c>
      <c r="K31" s="180">
        <v>0.2471487721721207</v>
      </c>
      <c r="L31" s="180">
        <v>0.2934836519954653</v>
      </c>
      <c r="M31" s="180">
        <v>0.3430640375099644</v>
      </c>
      <c r="N31" s="180">
        <v>0.40098203157529466</v>
      </c>
      <c r="O31" s="180">
        <v>0.5290355598601508</v>
      </c>
      <c r="P31" s="180">
        <v>0.6042737236552566</v>
      </c>
      <c r="Q31" s="180">
        <v>0.6906029929113124</v>
      </c>
      <c r="R31" s="180">
        <v>0.7896844294283212</v>
      </c>
      <c r="S31" s="180">
        <v>0.9034314593083945</v>
      </c>
      <c r="T31" s="180">
        <v>1.0340489309507745</v>
      </c>
      <c r="U31" s="180">
        <v>1.1700239796133576</v>
      </c>
      <c r="V31" s="180">
        <v>1.3241317950034315</v>
      </c>
      <c r="W31" s="180">
        <v>1.49882080504637</v>
      </c>
      <c r="X31" s="180">
        <v>1.696874191400381</v>
      </c>
      <c r="Y31" s="181">
        <v>1.9214562826465857</v>
      </c>
    </row>
    <row r="32" spans="2:25" ht="12.75">
      <c r="B32" s="72"/>
      <c r="C32" s="312"/>
      <c r="D32" s="50"/>
      <c r="E32" s="80"/>
      <c r="F32" s="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1"/>
    </row>
    <row r="33" spans="2:25" ht="12.75">
      <c r="B33" s="314" t="s">
        <v>34</v>
      </c>
      <c r="C33" s="315"/>
      <c r="D33" s="50"/>
      <c r="E33" s="180">
        <v>0.10204097577833127</v>
      </c>
      <c r="F33" s="180">
        <v>0.10517677938325712</v>
      </c>
      <c r="G33" s="180">
        <v>0.12165335209262049</v>
      </c>
      <c r="H33" s="180">
        <v>0.14067346621332713</v>
      </c>
      <c r="I33" s="180">
        <v>0.16262829724083228</v>
      </c>
      <c r="J33" s="180">
        <v>0.2081320115141247</v>
      </c>
      <c r="K33" s="180">
        <v>0.2471487721721207</v>
      </c>
      <c r="L33" s="180">
        <v>0.2934836519954653</v>
      </c>
      <c r="M33" s="180">
        <v>0.3430640375099644</v>
      </c>
      <c r="N33" s="180">
        <v>0.40098203157529466</v>
      </c>
      <c r="O33" s="180">
        <v>0.5290355598601508</v>
      </c>
      <c r="P33" s="180">
        <v>0.6042737236552566</v>
      </c>
      <c r="Q33" s="180">
        <v>0.6906029929113124</v>
      </c>
      <c r="R33" s="180">
        <v>0.7896844294283212</v>
      </c>
      <c r="S33" s="180">
        <v>0.9034314593083945</v>
      </c>
      <c r="T33" s="180">
        <v>1.0340489309507745</v>
      </c>
      <c r="U33" s="180">
        <v>1.1700239796133576</v>
      </c>
      <c r="V33" s="180">
        <v>1.3241317950034315</v>
      </c>
      <c r="W33" s="180">
        <v>1.49882080504637</v>
      </c>
      <c r="X33" s="180">
        <v>1.696874191400381</v>
      </c>
      <c r="Y33" s="181">
        <v>1.9214562826465857</v>
      </c>
    </row>
    <row r="34" spans="2:25" ht="12.75">
      <c r="B34" s="2"/>
      <c r="C34" s="312"/>
      <c r="D34" s="50"/>
      <c r="E34" s="30"/>
      <c r="F34" s="3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1"/>
    </row>
    <row r="35" spans="2:25" ht="12.75">
      <c r="B35" s="73" t="s">
        <v>173</v>
      </c>
      <c r="C35" s="312"/>
      <c r="D35" s="50" t="s">
        <v>164</v>
      </c>
      <c r="E35" s="76">
        <v>0</v>
      </c>
      <c r="F35" s="76">
        <v>0</v>
      </c>
      <c r="G35" s="182">
        <v>0</v>
      </c>
      <c r="H35" s="182">
        <v>0</v>
      </c>
      <c r="I35" s="182">
        <v>0</v>
      </c>
      <c r="J35" s="182">
        <v>0</v>
      </c>
      <c r="K35" s="182">
        <v>0</v>
      </c>
      <c r="L35" s="182">
        <v>0</v>
      </c>
      <c r="M35" s="182">
        <v>0</v>
      </c>
      <c r="N35" s="182">
        <v>0</v>
      </c>
      <c r="O35" s="182">
        <v>0</v>
      </c>
      <c r="P35" s="182">
        <v>0</v>
      </c>
      <c r="Q35" s="182">
        <v>0</v>
      </c>
      <c r="R35" s="182">
        <v>0</v>
      </c>
      <c r="S35" s="182">
        <v>0</v>
      </c>
      <c r="T35" s="182">
        <v>0</v>
      </c>
      <c r="U35" s="182">
        <v>0</v>
      </c>
      <c r="V35" s="182">
        <v>0</v>
      </c>
      <c r="W35" s="182">
        <v>0</v>
      </c>
      <c r="X35" s="182">
        <v>0</v>
      </c>
      <c r="Y35" s="183">
        <v>0</v>
      </c>
    </row>
    <row r="36" spans="2:25" ht="12.75">
      <c r="B36" s="2"/>
      <c r="C36" s="312"/>
      <c r="D36" s="57"/>
      <c r="E36" s="76"/>
      <c r="F36" s="76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3"/>
    </row>
    <row r="37" spans="2:25" ht="12.75">
      <c r="B37" s="19" t="s">
        <v>35</v>
      </c>
      <c r="C37" s="312"/>
      <c r="D37" s="50" t="s">
        <v>164</v>
      </c>
      <c r="E37" s="76">
        <v>0.33841355205806345</v>
      </c>
      <c r="F37" s="76">
        <v>0.41530439262118546</v>
      </c>
      <c r="G37" s="182">
        <v>0.5688812001851625</v>
      </c>
      <c r="H37" s="182">
        <v>0.7743943720817454</v>
      </c>
      <c r="I37" s="182">
        <v>1.047355938209812</v>
      </c>
      <c r="J37" s="182">
        <v>1.4259606638839324</v>
      </c>
      <c r="K37" s="182">
        <v>1.7567269843834035</v>
      </c>
      <c r="L37" s="182">
        <v>2.1549813481813103</v>
      </c>
      <c r="M37" s="182">
        <v>2.5926925910599294</v>
      </c>
      <c r="N37" s="182">
        <v>3.1090486477438075</v>
      </c>
      <c r="O37" s="182">
        <v>3.7731072340794265</v>
      </c>
      <c r="P37" s="182">
        <v>4.345060843653835</v>
      </c>
      <c r="Q37" s="182">
        <v>5.002843967146192</v>
      </c>
      <c r="R37" s="182">
        <v>5.759211215963141</v>
      </c>
      <c r="S37" s="182">
        <v>6.628798340139993</v>
      </c>
      <c r="T37" s="182">
        <v>7.628398298242637</v>
      </c>
      <c r="U37" s="182">
        <v>8.641244259898325</v>
      </c>
      <c r="V37" s="182">
        <v>9.788823209960253</v>
      </c>
      <c r="W37" s="182">
        <v>11.0890882663761</v>
      </c>
      <c r="X37" s="182">
        <v>12.562389007135566</v>
      </c>
      <c r="Y37" s="183">
        <v>14.23179201488814</v>
      </c>
    </row>
    <row r="38" spans="2:25" ht="12.75">
      <c r="B38" s="2"/>
      <c r="C38" s="312"/>
      <c r="D38" s="57"/>
      <c r="E38" s="316"/>
      <c r="F38" s="316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8"/>
    </row>
    <row r="39" spans="2:25" ht="14.25">
      <c r="B39" s="319"/>
      <c r="C39" s="33" t="s">
        <v>36</v>
      </c>
      <c r="D39" s="50" t="s">
        <v>3</v>
      </c>
      <c r="E39" s="320">
        <v>63.8</v>
      </c>
      <c r="F39" s="320">
        <v>70.04</v>
      </c>
      <c r="G39" s="321">
        <v>76.28</v>
      </c>
      <c r="H39" s="321">
        <v>82.52</v>
      </c>
      <c r="I39" s="321">
        <v>88.76</v>
      </c>
      <c r="J39" s="322">
        <v>95</v>
      </c>
      <c r="K39" s="321">
        <v>95</v>
      </c>
      <c r="L39" s="321">
        <v>95</v>
      </c>
      <c r="M39" s="321">
        <v>95</v>
      </c>
      <c r="N39" s="321">
        <v>95</v>
      </c>
      <c r="O39" s="322">
        <v>95</v>
      </c>
      <c r="P39" s="39">
        <v>95</v>
      </c>
      <c r="Q39" s="39">
        <v>95</v>
      </c>
      <c r="R39" s="39">
        <v>95</v>
      </c>
      <c r="S39" s="39">
        <v>95</v>
      </c>
      <c r="T39" s="39">
        <v>95</v>
      </c>
      <c r="U39" s="39">
        <v>95</v>
      </c>
      <c r="V39" s="39">
        <v>95</v>
      </c>
      <c r="W39" s="31">
        <v>95</v>
      </c>
      <c r="X39" s="31">
        <v>95</v>
      </c>
      <c r="Y39" s="45">
        <v>95</v>
      </c>
    </row>
    <row r="40" spans="2:25" ht="12.75" hidden="1" outlineLevel="1">
      <c r="B40" s="4"/>
      <c r="C40" s="69"/>
      <c r="D40" s="50"/>
      <c r="E40" s="76"/>
      <c r="F40" s="76">
        <v>6.24</v>
      </c>
      <c r="G40" s="182">
        <v>6.24</v>
      </c>
      <c r="H40" s="182">
        <v>6.24</v>
      </c>
      <c r="I40" s="182">
        <v>6.24</v>
      </c>
      <c r="J40" s="182">
        <v>6.24</v>
      </c>
      <c r="K40" s="317">
        <v>0</v>
      </c>
      <c r="L40" s="317">
        <v>0</v>
      </c>
      <c r="M40" s="317">
        <v>0</v>
      </c>
      <c r="N40" s="317">
        <v>0</v>
      </c>
      <c r="O40" s="317">
        <v>0</v>
      </c>
      <c r="P40" s="317"/>
      <c r="Q40" s="317"/>
      <c r="R40" s="317"/>
      <c r="S40" s="317"/>
      <c r="T40" s="317"/>
      <c r="U40" s="317"/>
      <c r="V40" s="317"/>
      <c r="W40" s="317"/>
      <c r="X40" s="317"/>
      <c r="Y40" s="318"/>
    </row>
    <row r="41" spans="2:25" ht="12.75" hidden="1" outlineLevel="1">
      <c r="B41" s="4"/>
      <c r="C41" s="69"/>
      <c r="D41" s="50"/>
      <c r="E41" s="76"/>
      <c r="F41" s="76">
        <v>1.248</v>
      </c>
      <c r="G41" s="182">
        <v>1.248</v>
      </c>
      <c r="H41" s="182">
        <v>1.248</v>
      </c>
      <c r="I41" s="182">
        <v>1.248</v>
      </c>
      <c r="J41" s="182">
        <v>1.248</v>
      </c>
      <c r="K41" s="317">
        <v>-1.248</v>
      </c>
      <c r="L41" s="317">
        <v>-1.248</v>
      </c>
      <c r="M41" s="317">
        <v>-1.248</v>
      </c>
      <c r="N41" s="317">
        <v>-1.248</v>
      </c>
      <c r="O41" s="317">
        <v>-1.248</v>
      </c>
      <c r="P41" s="317"/>
      <c r="Q41" s="317"/>
      <c r="R41" s="317"/>
      <c r="S41" s="317"/>
      <c r="T41" s="317"/>
      <c r="U41" s="317"/>
      <c r="V41" s="317"/>
      <c r="W41" s="317"/>
      <c r="X41" s="317"/>
      <c r="Y41" s="318"/>
    </row>
    <row r="42" spans="2:25" ht="12.75" collapsed="1">
      <c r="B42" s="73" t="s">
        <v>37</v>
      </c>
      <c r="C42" s="312"/>
      <c r="D42" s="50"/>
      <c r="E42" s="316"/>
      <c r="F42" s="316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8"/>
    </row>
    <row r="43" spans="2:25" ht="12.75">
      <c r="B43" s="4" t="s">
        <v>223</v>
      </c>
      <c r="C43" s="312"/>
      <c r="D43" s="50" t="s">
        <v>3</v>
      </c>
      <c r="E43" s="316"/>
      <c r="F43" s="321">
        <v>30</v>
      </c>
      <c r="G43" s="321">
        <v>35</v>
      </c>
      <c r="H43" s="321">
        <v>40</v>
      </c>
      <c r="I43" s="321">
        <v>45</v>
      </c>
      <c r="J43" s="321">
        <v>50</v>
      </c>
      <c r="K43" s="321">
        <v>53</v>
      </c>
      <c r="L43" s="321">
        <v>56</v>
      </c>
      <c r="M43" s="321">
        <v>59</v>
      </c>
      <c r="N43" s="321">
        <v>62</v>
      </c>
      <c r="O43" s="321">
        <v>65</v>
      </c>
      <c r="P43" s="321">
        <v>65</v>
      </c>
      <c r="Q43" s="321">
        <v>65</v>
      </c>
      <c r="R43" s="321">
        <v>65</v>
      </c>
      <c r="S43" s="321">
        <v>65</v>
      </c>
      <c r="T43" s="321">
        <v>65</v>
      </c>
      <c r="U43" s="321">
        <v>65</v>
      </c>
      <c r="V43" s="321">
        <v>65</v>
      </c>
      <c r="W43" s="321">
        <v>65</v>
      </c>
      <c r="X43" s="321">
        <v>65</v>
      </c>
      <c r="Y43" s="323">
        <v>65</v>
      </c>
    </row>
    <row r="44" spans="2:25" ht="12.75">
      <c r="B44" s="4" t="s">
        <v>38</v>
      </c>
      <c r="C44" s="312"/>
      <c r="D44" s="50" t="s">
        <v>164</v>
      </c>
      <c r="E44" s="316"/>
      <c r="F44" s="317">
        <v>0.04651914198568925</v>
      </c>
      <c r="G44" s="317">
        <v>0.07826487341619486</v>
      </c>
      <c r="H44" s="317">
        <v>0.31686045293420917</v>
      </c>
      <c r="I44" s="317">
        <v>0.44236382048448986</v>
      </c>
      <c r="J44" s="317">
        <v>0.6089143261849038</v>
      </c>
      <c r="K44" s="317">
        <v>0.7547891061056414</v>
      </c>
      <c r="L44" s="317">
        <v>0.9307488480929225</v>
      </c>
      <c r="M44" s="317">
        <v>1.1248142767749825</v>
      </c>
      <c r="N44" s="317">
        <v>1.3540333080842564</v>
      </c>
      <c r="O44" s="317">
        <v>1.622035837109638</v>
      </c>
      <c r="P44" s="317">
        <v>1.8703935599992891</v>
      </c>
      <c r="Q44" s="317">
        <v>2.1561204871174398</v>
      </c>
      <c r="R44" s="317">
        <v>2.48476339326741</v>
      </c>
      <c r="S44" s="317">
        <v>2.8626834404157995</v>
      </c>
      <c r="T44" s="317">
        <v>3.297174683645931</v>
      </c>
      <c r="U44" s="317">
        <v>3.735610140142484</v>
      </c>
      <c r="V44" s="317">
        <v>4.2323457074784105</v>
      </c>
      <c r="W44" s="317">
        <v>4.795133730664865</v>
      </c>
      <c r="X44" s="317">
        <v>5.432757407867593</v>
      </c>
      <c r="Y44" s="318">
        <v>6.1551678661207765</v>
      </c>
    </row>
    <row r="45" spans="2:25" ht="12.75">
      <c r="B45" s="4" t="s">
        <v>39</v>
      </c>
      <c r="C45" s="312"/>
      <c r="D45" s="50" t="s">
        <v>164</v>
      </c>
      <c r="E45" s="316"/>
      <c r="F45" s="317">
        <v>0.00946591014449314</v>
      </c>
      <c r="G45" s="317">
        <v>0.012773601969725152</v>
      </c>
      <c r="H45" s="317">
        <v>0.016880815945599256</v>
      </c>
      <c r="I45" s="317">
        <v>0.021954820127512358</v>
      </c>
      <c r="J45" s="317">
        <v>0.031219801727118704</v>
      </c>
      <c r="K45" s="317">
        <v>0.03929665477536719</v>
      </c>
      <c r="L45" s="317">
        <v>0.04930525353523817</v>
      </c>
      <c r="M45" s="317">
        <v>0.0607223346392637</v>
      </c>
      <c r="N45" s="317">
        <v>0.0745826578730048</v>
      </c>
      <c r="O45" s="317">
        <v>0.10316193417272941</v>
      </c>
      <c r="P45" s="317">
        <v>0.11783337611277503</v>
      </c>
      <c r="Q45" s="317">
        <v>0.13466758361770592</v>
      </c>
      <c r="R45" s="317">
        <v>0.15398846373852262</v>
      </c>
      <c r="S45" s="317">
        <v>0.17616913456513694</v>
      </c>
      <c r="T45" s="317">
        <v>0.201639541535401</v>
      </c>
      <c r="U45" s="317">
        <v>0.22815467602460474</v>
      </c>
      <c r="V45" s="317">
        <v>0.2582057000256691</v>
      </c>
      <c r="W45" s="317">
        <v>0.2922700569840421</v>
      </c>
      <c r="X45" s="317">
        <v>0.3308904673230743</v>
      </c>
      <c r="Y45" s="318">
        <v>0.3746839751160842</v>
      </c>
    </row>
    <row r="46" spans="2:25" ht="12.75">
      <c r="B46" s="4" t="s">
        <v>40</v>
      </c>
      <c r="C46" s="312"/>
      <c r="D46" s="50" t="s">
        <v>164</v>
      </c>
      <c r="E46" s="316"/>
      <c r="F46" s="317">
        <v>0</v>
      </c>
      <c r="G46" s="317">
        <v>0</v>
      </c>
      <c r="H46" s="317">
        <v>0</v>
      </c>
      <c r="I46" s="317">
        <v>0</v>
      </c>
      <c r="J46" s="317">
        <v>0</v>
      </c>
      <c r="K46" s="317">
        <v>0</v>
      </c>
      <c r="L46" s="317">
        <v>0</v>
      </c>
      <c r="M46" s="317">
        <v>0</v>
      </c>
      <c r="N46" s="317">
        <v>0</v>
      </c>
      <c r="O46" s="317">
        <v>0</v>
      </c>
      <c r="P46" s="317">
        <v>0</v>
      </c>
      <c r="Q46" s="317">
        <v>0</v>
      </c>
      <c r="R46" s="317">
        <v>0</v>
      </c>
      <c r="S46" s="317">
        <v>0</v>
      </c>
      <c r="T46" s="317">
        <v>0</v>
      </c>
      <c r="U46" s="317">
        <v>0</v>
      </c>
      <c r="V46" s="317">
        <v>0</v>
      </c>
      <c r="W46" s="317">
        <v>0</v>
      </c>
      <c r="X46" s="317">
        <v>0</v>
      </c>
      <c r="Y46" s="318">
        <v>0</v>
      </c>
    </row>
    <row r="47" spans="2:25" ht="12.75">
      <c r="B47" s="19" t="s">
        <v>41</v>
      </c>
      <c r="C47" s="312"/>
      <c r="D47" s="50" t="s">
        <v>164</v>
      </c>
      <c r="E47" s="316"/>
      <c r="F47" s="317">
        <v>0.05598505213018239</v>
      </c>
      <c r="G47" s="317">
        <v>0.09103847538592001</v>
      </c>
      <c r="H47" s="317">
        <v>0.33374126887980843</v>
      </c>
      <c r="I47" s="317">
        <v>0.46431864061200223</v>
      </c>
      <c r="J47" s="317">
        <v>0.6401341279120225</v>
      </c>
      <c r="K47" s="317">
        <v>0.7940857608810086</v>
      </c>
      <c r="L47" s="317">
        <v>0.9800541016281606</v>
      </c>
      <c r="M47" s="317">
        <v>1.1855366114142463</v>
      </c>
      <c r="N47" s="317">
        <v>1.4286159659572613</v>
      </c>
      <c r="O47" s="317">
        <v>1.7251977712823674</v>
      </c>
      <c r="P47" s="317">
        <v>1.9882269361120641</v>
      </c>
      <c r="Q47" s="317">
        <v>2.290788070735146</v>
      </c>
      <c r="R47" s="317">
        <v>2.6387518570059325</v>
      </c>
      <c r="S47" s="317">
        <v>3.0388525749809365</v>
      </c>
      <c r="T47" s="317">
        <v>3.498814225181332</v>
      </c>
      <c r="U47" s="317">
        <v>3.963764816167089</v>
      </c>
      <c r="V47" s="317">
        <v>4.490551407504079</v>
      </c>
      <c r="W47" s="317">
        <v>5.087403787648907</v>
      </c>
      <c r="X47" s="317">
        <v>5.763647875190667</v>
      </c>
      <c r="Y47" s="318">
        <v>6.5298518412368605</v>
      </c>
    </row>
    <row r="48" spans="2:25" ht="12.75">
      <c r="B48" s="4"/>
      <c r="C48" s="312"/>
      <c r="D48" s="50"/>
      <c r="E48" s="316"/>
      <c r="F48" s="316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8"/>
    </row>
    <row r="49" spans="2:25" ht="12.75">
      <c r="B49" s="73" t="s">
        <v>174</v>
      </c>
      <c r="C49" s="312"/>
      <c r="D49" s="50" t="s">
        <v>164</v>
      </c>
      <c r="E49" s="76">
        <v>0</v>
      </c>
      <c r="F49" s="76">
        <v>0</v>
      </c>
      <c r="G49" s="182">
        <v>0</v>
      </c>
      <c r="H49" s="182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182">
        <v>0</v>
      </c>
      <c r="U49" s="182">
        <v>0</v>
      </c>
      <c r="V49" s="182">
        <v>0</v>
      </c>
      <c r="W49" s="182">
        <v>0</v>
      </c>
      <c r="X49" s="182">
        <v>0</v>
      </c>
      <c r="Y49" s="183">
        <v>0</v>
      </c>
    </row>
    <row r="50" spans="2:25" ht="12.75">
      <c r="B50" s="2"/>
      <c r="C50" s="34"/>
      <c r="D50" s="57"/>
      <c r="E50" s="76"/>
      <c r="F50" s="76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3"/>
    </row>
    <row r="51" spans="2:25" ht="12.75">
      <c r="B51" s="19" t="s">
        <v>42</v>
      </c>
      <c r="C51" s="34"/>
      <c r="D51" s="50" t="s">
        <v>164</v>
      </c>
      <c r="E51" s="182">
        <v>0.33841355205806345</v>
      </c>
      <c r="F51" s="182">
        <v>0.47128944475136786</v>
      </c>
      <c r="G51" s="182">
        <v>0.6599196755710826</v>
      </c>
      <c r="H51" s="182">
        <v>1.108135640961554</v>
      </c>
      <c r="I51" s="182">
        <v>1.5116745788218142</v>
      </c>
      <c r="J51" s="182">
        <v>2.0660947917959547</v>
      </c>
      <c r="K51" s="182">
        <v>2.550812745264412</v>
      </c>
      <c r="L51" s="182">
        <v>3.135035449809471</v>
      </c>
      <c r="M51" s="182">
        <v>3.7782292024741757</v>
      </c>
      <c r="N51" s="182">
        <v>4.537664613701069</v>
      </c>
      <c r="O51" s="182">
        <v>5.498305005361794</v>
      </c>
      <c r="P51" s="182">
        <v>6.333287779765899</v>
      </c>
      <c r="Q51" s="182">
        <v>7.293632037881338</v>
      </c>
      <c r="R51" s="182">
        <v>8.397963072969073</v>
      </c>
      <c r="S51" s="182">
        <v>9.66765091512093</v>
      </c>
      <c r="T51" s="182">
        <v>11.12721252342397</v>
      </c>
      <c r="U51" s="182">
        <v>12.605009076065414</v>
      </c>
      <c r="V51" s="182">
        <v>14.279374617464331</v>
      </c>
      <c r="W51" s="182">
        <v>16.176492054025008</v>
      </c>
      <c r="X51" s="182">
        <v>18.326036882326235</v>
      </c>
      <c r="Y51" s="183">
        <v>20.761643856124998</v>
      </c>
    </row>
    <row r="52" spans="2:25" ht="12.75" hidden="1" outlineLevel="1">
      <c r="B52" s="19"/>
      <c r="C52" s="34"/>
      <c r="D52" s="50"/>
      <c r="E52" s="76"/>
      <c r="F52" s="76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3"/>
    </row>
    <row r="53" spans="2:25" ht="12.75" hidden="1" outlineLevel="1">
      <c r="B53" s="19" t="s">
        <v>43</v>
      </c>
      <c r="C53" s="34"/>
      <c r="D53" s="50" t="s">
        <v>164</v>
      </c>
      <c r="E53" s="76"/>
      <c r="F53" s="76"/>
      <c r="G53" s="182"/>
      <c r="H53" s="182"/>
      <c r="I53" s="182">
        <v>0</v>
      </c>
      <c r="J53" s="182">
        <v>0</v>
      </c>
      <c r="K53" s="182">
        <v>0</v>
      </c>
      <c r="L53" s="182">
        <v>0</v>
      </c>
      <c r="M53" s="182">
        <v>0</v>
      </c>
      <c r="N53" s="182">
        <v>0</v>
      </c>
      <c r="O53" s="182">
        <v>0</v>
      </c>
      <c r="P53" s="182">
        <v>0</v>
      </c>
      <c r="Q53" s="182">
        <v>0</v>
      </c>
      <c r="R53" s="182">
        <v>0</v>
      </c>
      <c r="S53" s="182">
        <v>0</v>
      </c>
      <c r="T53" s="182">
        <v>0</v>
      </c>
      <c r="U53" s="182">
        <v>0</v>
      </c>
      <c r="V53" s="182">
        <v>0</v>
      </c>
      <c r="W53" s="182">
        <v>0</v>
      </c>
      <c r="X53" s="182">
        <v>0</v>
      </c>
      <c r="Y53" s="183">
        <v>0</v>
      </c>
    </row>
    <row r="54" spans="2:25" ht="12.75" hidden="1" outlineLevel="1">
      <c r="B54" s="19"/>
      <c r="C54" s="34"/>
      <c r="D54" s="50"/>
      <c r="E54" s="76"/>
      <c r="F54" s="76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3"/>
    </row>
    <row r="55" spans="2:25" ht="12.75" hidden="1" outlineLevel="1">
      <c r="B55" s="88" t="s">
        <v>44</v>
      </c>
      <c r="C55" s="34"/>
      <c r="D55" s="50" t="s">
        <v>164</v>
      </c>
      <c r="E55" s="76"/>
      <c r="F55" s="76"/>
      <c r="G55" s="182"/>
      <c r="H55" s="182"/>
      <c r="I55" s="182">
        <v>0</v>
      </c>
      <c r="J55" s="182">
        <v>0</v>
      </c>
      <c r="K55" s="182">
        <v>0</v>
      </c>
      <c r="L55" s="182">
        <v>0</v>
      </c>
      <c r="M55" s="182">
        <v>0</v>
      </c>
      <c r="N55" s="182">
        <v>0</v>
      </c>
      <c r="O55" s="182">
        <v>0</v>
      </c>
      <c r="P55" s="182">
        <v>0</v>
      </c>
      <c r="Q55" s="182">
        <v>0</v>
      </c>
      <c r="R55" s="182">
        <v>0</v>
      </c>
      <c r="S55" s="182">
        <v>0</v>
      </c>
      <c r="T55" s="182">
        <v>0</v>
      </c>
      <c r="U55" s="182">
        <v>0</v>
      </c>
      <c r="V55" s="182">
        <v>0</v>
      </c>
      <c r="W55" s="182">
        <v>0</v>
      </c>
      <c r="X55" s="182">
        <v>0</v>
      </c>
      <c r="Y55" s="183">
        <v>0</v>
      </c>
    </row>
    <row r="56" spans="2:25" ht="12.75" collapsed="1">
      <c r="B56" s="70"/>
      <c r="C56" s="44"/>
      <c r="D56" s="93"/>
      <c r="E56" s="49"/>
      <c r="F56" s="49"/>
      <c r="G56" s="185"/>
      <c r="H56" s="185"/>
      <c r="I56" s="185"/>
      <c r="J56" s="186"/>
      <c r="K56" s="185"/>
      <c r="L56" s="185"/>
      <c r="M56" s="186"/>
      <c r="N56" s="185"/>
      <c r="O56" s="185"/>
      <c r="P56" s="185"/>
      <c r="Q56" s="185"/>
      <c r="R56" s="185"/>
      <c r="S56" s="185"/>
      <c r="T56" s="185"/>
      <c r="U56" s="185"/>
      <c r="V56" s="185"/>
      <c r="W56" s="187"/>
      <c r="X56" s="186"/>
      <c r="Y56" s="282"/>
    </row>
    <row r="57" spans="2:25" ht="12.75">
      <c r="B57" s="324" t="s">
        <v>224</v>
      </c>
      <c r="C57" s="1"/>
      <c r="D57" s="1"/>
      <c r="E57" s="26" t="s">
        <v>175</v>
      </c>
      <c r="F57" s="30" t="s">
        <v>225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47"/>
      <c r="X57" s="30"/>
      <c r="Y57" s="30"/>
    </row>
    <row r="58" spans="19:24" ht="12.75">
      <c r="S58" s="47"/>
      <c r="T58" s="47"/>
      <c r="V58" s="47"/>
      <c r="W58" s="47"/>
      <c r="X58" s="47"/>
    </row>
    <row r="59" spans="19:24" ht="12.75">
      <c r="S59" s="47"/>
      <c r="T59" s="47"/>
      <c r="V59" s="47"/>
      <c r="W59" s="47"/>
      <c r="X59" s="47"/>
    </row>
    <row r="60" spans="7:24" ht="12.75">
      <c r="G60" s="47"/>
      <c r="S60" s="47"/>
      <c r="T60" s="47"/>
      <c r="V60" s="47"/>
      <c r="W60" s="47"/>
      <c r="X60" s="47"/>
    </row>
    <row r="61" spans="7:24" ht="12.75">
      <c r="G61" s="30"/>
      <c r="S61" s="47"/>
      <c r="T61" s="47"/>
      <c r="V61" s="47"/>
      <c r="W61" s="47"/>
      <c r="X61" s="47"/>
    </row>
    <row r="62" spans="7:24" ht="12.75">
      <c r="G62" s="30"/>
      <c r="S62" s="47"/>
      <c r="T62" s="47"/>
      <c r="V62" s="47"/>
      <c r="W62" s="47"/>
      <c r="X62" s="47"/>
    </row>
    <row r="63" spans="19:24" ht="12.75">
      <c r="S63" s="47"/>
      <c r="T63" s="47"/>
      <c r="V63" s="47"/>
      <c r="W63" s="47"/>
      <c r="X63" s="47"/>
    </row>
    <row r="64" spans="19:24" ht="12.75">
      <c r="S64" s="47"/>
      <c r="T64" s="47"/>
      <c r="V64" s="47"/>
      <c r="W64" s="47"/>
      <c r="X64" s="47"/>
    </row>
    <row r="65" spans="19:24" ht="12.75">
      <c r="S65" s="47"/>
      <c r="T65" s="47"/>
      <c r="V65" s="47"/>
      <c r="W65" s="47"/>
      <c r="X65" s="47"/>
    </row>
    <row r="66" spans="19:24" ht="12.75">
      <c r="S66" s="47"/>
      <c r="T66" s="47"/>
      <c r="V66" s="47"/>
      <c r="W66" s="47"/>
      <c r="X66" s="47"/>
    </row>
    <row r="67" spans="19:24" ht="12.75">
      <c r="S67" s="47"/>
      <c r="T67" s="47"/>
      <c r="V67" s="47"/>
      <c r="W67" s="47"/>
      <c r="X67" s="47"/>
    </row>
    <row r="68" spans="19:24" ht="12.75">
      <c r="S68" s="47"/>
      <c r="T68" s="47"/>
      <c r="V68" s="47"/>
      <c r="W68" s="47"/>
      <c r="X68" s="47"/>
    </row>
    <row r="69" spans="19:24" ht="12.75">
      <c r="S69" s="47"/>
      <c r="T69" s="47"/>
      <c r="V69" s="47"/>
      <c r="W69" s="47"/>
      <c r="X69" s="47"/>
    </row>
    <row r="70" spans="19:24" ht="12.75">
      <c r="S70" s="47"/>
      <c r="T70" s="47"/>
      <c r="V70" s="47"/>
      <c r="W70" s="47"/>
      <c r="X70" s="47"/>
    </row>
    <row r="71" spans="19:24" ht="12.75">
      <c r="S71" s="47"/>
      <c r="T71" s="47"/>
      <c r="V71" s="47"/>
      <c r="W71" s="47"/>
      <c r="X71" s="47"/>
    </row>
    <row r="72" spans="19:24" ht="12.75">
      <c r="S72" s="47"/>
      <c r="T72" s="47"/>
      <c r="V72" s="47"/>
      <c r="W72" s="47"/>
      <c r="X72" s="47"/>
    </row>
    <row r="73" spans="19:24" ht="12.75">
      <c r="S73" s="47"/>
      <c r="T73" s="47"/>
      <c r="V73" s="47"/>
      <c r="W73" s="47"/>
      <c r="X73" s="47"/>
    </row>
    <row r="74" spans="19:24" ht="12.75">
      <c r="S74" s="47"/>
      <c r="T74" s="47"/>
      <c r="V74" s="47"/>
      <c r="W74" s="47"/>
      <c r="X74" s="47"/>
    </row>
    <row r="75" spans="19:24" ht="12.75">
      <c r="S75" s="47"/>
      <c r="T75" s="47"/>
      <c r="V75" s="47"/>
      <c r="W75" s="47"/>
      <c r="X75" s="47"/>
    </row>
    <row r="76" spans="19:24" ht="12.75">
      <c r="S76" s="47"/>
      <c r="T76" s="47"/>
      <c r="V76" s="47"/>
      <c r="W76" s="47"/>
      <c r="X76" s="47"/>
    </row>
    <row r="77" spans="19:24" ht="12.75">
      <c r="S77" s="47"/>
      <c r="T77" s="47"/>
      <c r="V77" s="47"/>
      <c r="W77" s="47"/>
      <c r="X77" s="47"/>
    </row>
    <row r="78" spans="19:24" ht="12.75">
      <c r="S78" s="47"/>
      <c r="T78" s="47"/>
      <c r="V78" s="47"/>
      <c r="W78" s="47"/>
      <c r="X78" s="47"/>
    </row>
    <row r="79" spans="19:24" ht="12.75">
      <c r="S79" s="47"/>
      <c r="T79" s="47"/>
      <c r="V79" s="47"/>
      <c r="W79" s="47"/>
      <c r="X79" s="47"/>
    </row>
    <row r="80" spans="19:24" ht="12.75">
      <c r="S80" s="47"/>
      <c r="T80" s="47"/>
      <c r="V80" s="47"/>
      <c r="W80" s="47"/>
      <c r="X80" s="47"/>
    </row>
    <row r="81" spans="19:24" ht="12.75">
      <c r="S81" s="47"/>
      <c r="T81" s="47"/>
      <c r="V81" s="47"/>
      <c r="W81" s="47"/>
      <c r="X81" s="47"/>
    </row>
    <row r="82" spans="19:24" ht="12.75">
      <c r="S82" s="47"/>
      <c r="T82" s="47"/>
      <c r="V82" s="47"/>
      <c r="W82" s="47"/>
      <c r="X82" s="47"/>
    </row>
    <row r="83" spans="19:24" ht="12.75">
      <c r="S83" s="47"/>
      <c r="T83" s="47"/>
      <c r="V83" s="47"/>
      <c r="W83" s="47"/>
      <c r="X83" s="47"/>
    </row>
    <row r="84" spans="19:24" ht="12.75">
      <c r="S84" s="47"/>
      <c r="T84" s="47"/>
      <c r="V84" s="47"/>
      <c r="W84" s="47"/>
      <c r="X84" s="47"/>
    </row>
    <row r="85" spans="19:24" ht="12.75">
      <c r="S85" s="47"/>
      <c r="T85" s="47"/>
      <c r="V85" s="47"/>
      <c r="W85" s="47"/>
      <c r="X85" s="47"/>
    </row>
    <row r="86" spans="19:24" ht="12.75">
      <c r="S86" s="47"/>
      <c r="T86" s="47"/>
      <c r="V86" s="47"/>
      <c r="W86" s="47"/>
      <c r="X86" s="47"/>
    </row>
    <row r="87" spans="19:24" ht="12.75">
      <c r="S87" s="47"/>
      <c r="T87" s="47"/>
      <c r="V87" s="47"/>
      <c r="W87" s="47"/>
      <c r="X87" s="47"/>
    </row>
    <row r="88" spans="19:24" ht="12.75">
      <c r="S88" s="47"/>
      <c r="T88" s="47"/>
      <c r="V88" s="47"/>
      <c r="W88" s="47"/>
      <c r="X88" s="47"/>
    </row>
    <row r="89" spans="19:24" ht="12.75">
      <c r="S89" s="47"/>
      <c r="T89" s="47"/>
      <c r="V89" s="47"/>
      <c r="W89" s="47"/>
      <c r="X89" s="47"/>
    </row>
    <row r="90" spans="19:24" ht="12.75">
      <c r="S90" s="47"/>
      <c r="T90" s="47"/>
      <c r="V90" s="47"/>
      <c r="W90" s="47"/>
      <c r="X90" s="47"/>
    </row>
    <row r="91" spans="19:24" ht="12.75">
      <c r="S91" s="47"/>
      <c r="T91" s="47"/>
      <c r="V91" s="47"/>
      <c r="W91" s="47"/>
      <c r="X91" s="47"/>
    </row>
    <row r="92" spans="19:24" ht="12.75">
      <c r="S92" s="47"/>
      <c r="T92" s="47"/>
      <c r="V92" s="47"/>
      <c r="W92" s="47"/>
      <c r="X92" s="47"/>
    </row>
    <row r="93" spans="19:24" ht="12.75">
      <c r="S93" s="47"/>
      <c r="T93" s="47"/>
      <c r="V93" s="47"/>
      <c r="W93" s="47"/>
      <c r="X93" s="47"/>
    </row>
    <row r="94" spans="19:24" ht="12.75">
      <c r="S94" s="47"/>
      <c r="T94" s="47"/>
      <c r="V94" s="47"/>
      <c r="W94" s="47"/>
      <c r="X94" s="47"/>
    </row>
    <row r="95" spans="19:20" ht="12.75">
      <c r="S95" s="47"/>
      <c r="T95" s="47"/>
    </row>
    <row r="96" spans="19:20" ht="12.75">
      <c r="S96" s="47"/>
      <c r="T96" s="47"/>
    </row>
    <row r="97" spans="19:20" ht="12.75">
      <c r="S97" s="47"/>
      <c r="T97" s="47"/>
    </row>
    <row r="98" spans="19:20" ht="12.75">
      <c r="S98" s="47"/>
      <c r="T98" s="47"/>
    </row>
  </sheetData>
  <sheetProtection password="CC38" sheet="1" objects="1" scenarios="1"/>
  <printOptions horizontalCentered="1"/>
  <pageMargins left="0.35433070866141736" right="0.35433070866141736" top="1.11" bottom="0.1968503937007874" header="0.11811023622047245" footer="0.11811023622047245"/>
  <pageSetup horizontalDpi="300" verticalDpi="300" orientation="landscape" paperSize="9" scale="64" r:id="rId1"/>
  <headerFooter alignWithMargins="0">
    <oddHeader>&amp;L&amp;"Arial,Regular"&amp;8Feasibility Report - Kakamega
Appendix D2 &amp;R&amp;"Arial,Regular"&amp;8Nzoia Cluster -Feasibility Report
Phase II Towns - Kakamega, Busia &amp; Nambale</oddHeader>
  </headerFooter>
  <rowBreaks count="1" manualBreakCount="1">
    <brk id="3" min="1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B1:AA126"/>
  <sheetViews>
    <sheetView view="pageBreakPreview" zoomScale="60" zoomScaleNormal="55" workbookViewId="0" topLeftCell="E1">
      <selection activeCell="T97" sqref="T97"/>
    </sheetView>
  </sheetViews>
  <sheetFormatPr defaultColWidth="9.796875" defaultRowHeight="15" outlineLevelRow="1" outlineLevelCol="1"/>
  <cols>
    <col min="1" max="1" width="9.69921875" style="47" customWidth="1"/>
    <col min="2" max="2" width="9.5" style="47" customWidth="1"/>
    <col min="3" max="3" width="8.09765625" style="47" customWidth="1"/>
    <col min="4" max="4" width="5.5" style="47" customWidth="1"/>
    <col min="5" max="5" width="6.8984375" style="47" customWidth="1"/>
    <col min="6" max="6" width="6.3984375" style="47" customWidth="1" outlineLevel="1"/>
    <col min="7" max="7" width="6.3984375" style="47" customWidth="1"/>
    <col min="8" max="21" width="6.5" style="47" customWidth="1"/>
    <col min="22" max="25" width="6.5" style="47" customWidth="1" outlineLevel="1"/>
    <col min="26" max="26" width="6.5" style="47" customWidth="1"/>
    <col min="27" max="235" width="9.69921875" style="47" customWidth="1"/>
    <col min="236" max="16384" width="9.69921875" style="47" customWidth="1"/>
  </cols>
  <sheetData>
    <row r="1" spans="6:27" ht="12.75">
      <c r="F1" s="113"/>
      <c r="G1" s="66"/>
      <c r="H1" s="66"/>
      <c r="I1" s="66"/>
      <c r="J1" s="66"/>
      <c r="K1" s="66"/>
      <c r="L1" s="66"/>
      <c r="M1" s="66"/>
      <c r="N1" s="66"/>
      <c r="O1" s="66"/>
      <c r="P1" s="66"/>
      <c r="Q1" s="113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2:27" ht="18">
      <c r="B2" s="298" t="s">
        <v>250</v>
      </c>
      <c r="F2" s="109"/>
      <c r="G2" s="109" t="s">
        <v>251</v>
      </c>
      <c r="H2" s="66"/>
      <c r="I2" s="66"/>
      <c r="J2" s="109"/>
      <c r="L2" s="109"/>
      <c r="M2" s="109" t="s">
        <v>147</v>
      </c>
      <c r="N2" s="109"/>
      <c r="O2" s="109"/>
      <c r="Q2" s="109" t="s">
        <v>163</v>
      </c>
      <c r="R2" s="109"/>
      <c r="S2" s="66"/>
      <c r="T2" s="66"/>
      <c r="U2" s="109"/>
      <c r="W2" s="109"/>
      <c r="X2" s="87"/>
      <c r="Y2" s="109"/>
      <c r="Z2" s="109"/>
      <c r="AA2" s="66"/>
    </row>
    <row r="3" spans="6:27" ht="12.75">
      <c r="F3" s="66"/>
      <c r="G3" s="66"/>
      <c r="H3" s="66"/>
      <c r="I3" s="17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2:27" ht="12.75">
      <c r="B4" s="8"/>
      <c r="C4" s="9"/>
      <c r="D4" s="9"/>
      <c r="E4" s="122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40"/>
      <c r="AA4" s="66"/>
    </row>
    <row r="5" spans="2:27" ht="12.75">
      <c r="B5" s="35" t="s">
        <v>72</v>
      </c>
      <c r="C5" s="151"/>
      <c r="D5" s="151"/>
      <c r="E5" s="56" t="s">
        <v>0</v>
      </c>
      <c r="F5" s="226">
        <v>2005</v>
      </c>
      <c r="G5" s="225">
        <v>2006</v>
      </c>
      <c r="H5" s="225">
        <v>2007</v>
      </c>
      <c r="I5" s="225">
        <v>2008</v>
      </c>
      <c r="J5" s="225">
        <v>2009</v>
      </c>
      <c r="K5" s="225">
        <v>2010</v>
      </c>
      <c r="L5" s="225">
        <v>2011</v>
      </c>
      <c r="M5" s="225">
        <v>2012</v>
      </c>
      <c r="N5" s="225">
        <v>2013</v>
      </c>
      <c r="O5" s="225">
        <v>2014</v>
      </c>
      <c r="P5" s="225">
        <v>2015</v>
      </c>
      <c r="Q5" s="225">
        <v>2016</v>
      </c>
      <c r="R5" s="225">
        <v>2017</v>
      </c>
      <c r="S5" s="225">
        <v>2018</v>
      </c>
      <c r="T5" s="225">
        <v>2019</v>
      </c>
      <c r="U5" s="225">
        <v>2020</v>
      </c>
      <c r="V5" s="225">
        <v>2021</v>
      </c>
      <c r="W5" s="225">
        <v>2022</v>
      </c>
      <c r="X5" s="225">
        <v>2023</v>
      </c>
      <c r="Y5" s="225">
        <v>2024</v>
      </c>
      <c r="Z5" s="224">
        <v>2025</v>
      </c>
      <c r="AA5" s="66"/>
    </row>
    <row r="6" spans="2:27" ht="12.75">
      <c r="B6" s="91"/>
      <c r="C6" s="117"/>
      <c r="D6" s="117"/>
      <c r="E6" s="188"/>
      <c r="F6" s="22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42"/>
      <c r="AA6" s="66"/>
    </row>
    <row r="7" spans="2:27" ht="12.75">
      <c r="B7" s="13" t="s">
        <v>79</v>
      </c>
      <c r="E7" s="55"/>
      <c r="F7" s="23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6"/>
      <c r="R7" s="189"/>
      <c r="S7" s="189"/>
      <c r="T7" s="189"/>
      <c r="U7" s="189"/>
      <c r="V7" s="189"/>
      <c r="W7" s="189"/>
      <c r="X7" s="189"/>
      <c r="Y7" s="189"/>
      <c r="Z7" s="190"/>
      <c r="AA7" s="66"/>
    </row>
    <row r="8" spans="2:27" ht="12.75" customHeight="1">
      <c r="B8" s="4" t="s">
        <v>80</v>
      </c>
      <c r="E8" s="50" t="s">
        <v>164</v>
      </c>
      <c r="F8" s="260"/>
      <c r="G8" s="182">
        <v>0.31012761323792837</v>
      </c>
      <c r="H8" s="182">
        <v>0.44722784809254207</v>
      </c>
      <c r="I8" s="182">
        <v>0.6337209058684183</v>
      </c>
      <c r="J8" s="182">
        <v>0.8847276409689797</v>
      </c>
      <c r="K8" s="182">
        <v>1.2178286523698076</v>
      </c>
      <c r="L8" s="182">
        <v>1.5095782122112829</v>
      </c>
      <c r="M8" s="182">
        <v>1.861497696185845</v>
      </c>
      <c r="N8" s="182">
        <v>2.249628553549965</v>
      </c>
      <c r="O8" s="182">
        <v>2.7080666161685127</v>
      </c>
      <c r="P8" s="182">
        <v>3.244071674219276</v>
      </c>
      <c r="Q8" s="182">
        <v>3.7407871199985783</v>
      </c>
      <c r="R8" s="182">
        <v>4.3122409742348795</v>
      </c>
      <c r="S8" s="182">
        <v>4.96952678653482</v>
      </c>
      <c r="T8" s="182">
        <v>5.725366880831599</v>
      </c>
      <c r="U8" s="182">
        <v>6.594349367291862</v>
      </c>
      <c r="V8" s="182">
        <v>7.471220280284968</v>
      </c>
      <c r="W8" s="182">
        <v>8.464691414956821</v>
      </c>
      <c r="X8" s="182">
        <v>9.59026746132973</v>
      </c>
      <c r="Y8" s="182">
        <v>10.865514815735185</v>
      </c>
      <c r="Z8" s="183">
        <v>12.310335732241553</v>
      </c>
      <c r="AA8" s="66"/>
    </row>
    <row r="9" spans="2:27" ht="12.75">
      <c r="B9" s="4" t="s">
        <v>81</v>
      </c>
      <c r="E9" s="50" t="s">
        <v>164</v>
      </c>
      <c r="F9" s="260"/>
      <c r="G9" s="182">
        <v>0.10517677938325712</v>
      </c>
      <c r="H9" s="182">
        <v>0.12165335209262049</v>
      </c>
      <c r="I9" s="182">
        <v>0.14067346621332713</v>
      </c>
      <c r="J9" s="182">
        <v>0.16262829724083228</v>
      </c>
      <c r="K9" s="182">
        <v>0.2081320115141247</v>
      </c>
      <c r="L9" s="182">
        <v>0.2471487721721207</v>
      </c>
      <c r="M9" s="182">
        <v>0.2934836519954653</v>
      </c>
      <c r="N9" s="182">
        <v>0.3430640375099644</v>
      </c>
      <c r="O9" s="182">
        <v>0.40098203157529466</v>
      </c>
      <c r="P9" s="182">
        <v>0.5290355598601508</v>
      </c>
      <c r="Q9" s="182">
        <v>0.6042737236552566</v>
      </c>
      <c r="R9" s="182">
        <v>0.6906029929113124</v>
      </c>
      <c r="S9" s="182">
        <v>0.7896844294283212</v>
      </c>
      <c r="T9" s="182">
        <v>0.9034314593083945</v>
      </c>
      <c r="U9" s="182">
        <v>1.0340489309507745</v>
      </c>
      <c r="V9" s="182">
        <v>1.1700239796133576</v>
      </c>
      <c r="W9" s="182">
        <v>1.3241317950034315</v>
      </c>
      <c r="X9" s="182">
        <v>1.49882080504637</v>
      </c>
      <c r="Y9" s="182">
        <v>1.696874191400381</v>
      </c>
      <c r="Z9" s="183">
        <v>1.9214562826465857</v>
      </c>
      <c r="AA9" s="66"/>
    </row>
    <row r="10" spans="2:27" ht="12.75">
      <c r="B10" s="4" t="s">
        <v>82</v>
      </c>
      <c r="E10" s="50" t="s">
        <v>164</v>
      </c>
      <c r="F10" s="260"/>
      <c r="G10" s="182">
        <v>0.04651914198568925</v>
      </c>
      <c r="H10" s="182">
        <v>0.07826487341619486</v>
      </c>
      <c r="I10" s="182">
        <v>0.31686045293420917</v>
      </c>
      <c r="J10" s="182">
        <v>0.44236382048448986</v>
      </c>
      <c r="K10" s="182">
        <v>0.6089143261849038</v>
      </c>
      <c r="L10" s="182">
        <v>0.7547891061056414</v>
      </c>
      <c r="M10" s="182">
        <v>0.9307488480929225</v>
      </c>
      <c r="N10" s="182">
        <v>1.1248142767749825</v>
      </c>
      <c r="O10" s="182">
        <v>1.3540333080842564</v>
      </c>
      <c r="P10" s="182">
        <v>1.622035837109638</v>
      </c>
      <c r="Q10" s="182">
        <v>1.8703935599992891</v>
      </c>
      <c r="R10" s="182">
        <v>2.1561204871174398</v>
      </c>
      <c r="S10" s="182">
        <v>2.48476339326741</v>
      </c>
      <c r="T10" s="182">
        <v>2.8626834404157995</v>
      </c>
      <c r="U10" s="182">
        <v>3.297174683645931</v>
      </c>
      <c r="V10" s="182">
        <v>3.735610140142484</v>
      </c>
      <c r="W10" s="182">
        <v>4.2323457074784105</v>
      </c>
      <c r="X10" s="182">
        <v>4.795133730664865</v>
      </c>
      <c r="Y10" s="182">
        <v>5.432757407867593</v>
      </c>
      <c r="Z10" s="183">
        <v>6.1551678661207765</v>
      </c>
      <c r="AA10" s="66"/>
    </row>
    <row r="11" spans="2:27" ht="12.75">
      <c r="B11" s="4" t="s">
        <v>83</v>
      </c>
      <c r="E11" s="50" t="s">
        <v>164</v>
      </c>
      <c r="F11" s="260"/>
      <c r="G11" s="182">
        <v>0.00946591014449314</v>
      </c>
      <c r="H11" s="182">
        <v>0.012773601969725152</v>
      </c>
      <c r="I11" s="182">
        <v>0.016880815945599256</v>
      </c>
      <c r="J11" s="182">
        <v>0.021954820127512358</v>
      </c>
      <c r="K11" s="182">
        <v>0.031219801727118704</v>
      </c>
      <c r="L11" s="182">
        <v>0.03929665477536719</v>
      </c>
      <c r="M11" s="182">
        <v>0.04930525353523817</v>
      </c>
      <c r="N11" s="182">
        <v>0.0607223346392637</v>
      </c>
      <c r="O11" s="182">
        <v>0.0745826578730048</v>
      </c>
      <c r="P11" s="182">
        <v>0.10316193417272941</v>
      </c>
      <c r="Q11" s="182">
        <v>0.11783337611277503</v>
      </c>
      <c r="R11" s="182">
        <v>0.13466758361770592</v>
      </c>
      <c r="S11" s="182">
        <v>0.15398846373852262</v>
      </c>
      <c r="T11" s="182">
        <v>0.17616913456513694</v>
      </c>
      <c r="U11" s="182">
        <v>0.201639541535401</v>
      </c>
      <c r="V11" s="182">
        <v>0.22815467602460474</v>
      </c>
      <c r="W11" s="182">
        <v>0.2582057000256691</v>
      </c>
      <c r="X11" s="182">
        <v>0.2922700569840421</v>
      </c>
      <c r="Y11" s="182">
        <v>0.3308904673230743</v>
      </c>
      <c r="Z11" s="183">
        <v>0.3746839751160842</v>
      </c>
      <c r="AA11" s="66"/>
    </row>
    <row r="12" spans="2:27" ht="12.75">
      <c r="B12" s="72" t="s">
        <v>84</v>
      </c>
      <c r="E12" s="50" t="s">
        <v>164</v>
      </c>
      <c r="F12" s="260"/>
      <c r="G12" s="182">
        <v>0.47128944475136786</v>
      </c>
      <c r="H12" s="182">
        <v>0.6599196755710824</v>
      </c>
      <c r="I12" s="182">
        <v>1.108135640961554</v>
      </c>
      <c r="J12" s="182">
        <v>1.5116745788218144</v>
      </c>
      <c r="K12" s="182">
        <v>2.0660947917959547</v>
      </c>
      <c r="L12" s="182">
        <v>2.550812745264412</v>
      </c>
      <c r="M12" s="182">
        <v>3.135035449809471</v>
      </c>
      <c r="N12" s="182">
        <v>3.7782292024741753</v>
      </c>
      <c r="O12" s="182">
        <v>4.537664613701068</v>
      </c>
      <c r="P12" s="182">
        <v>5.498305005361794</v>
      </c>
      <c r="Q12" s="182">
        <v>6.333287779765899</v>
      </c>
      <c r="R12" s="182">
        <v>7.293632037881338</v>
      </c>
      <c r="S12" s="182">
        <v>8.397963072969075</v>
      </c>
      <c r="T12" s="182">
        <v>9.66765091512093</v>
      </c>
      <c r="U12" s="182">
        <v>11.12721252342397</v>
      </c>
      <c r="V12" s="182">
        <v>12.605009076065414</v>
      </c>
      <c r="W12" s="182">
        <v>14.279374617464333</v>
      </c>
      <c r="X12" s="182">
        <v>16.176492054025008</v>
      </c>
      <c r="Y12" s="182">
        <v>18.326036882326232</v>
      </c>
      <c r="Z12" s="183">
        <v>20.761643856125</v>
      </c>
      <c r="AA12" s="66"/>
    </row>
    <row r="13" spans="2:27" ht="12.75">
      <c r="B13" s="4"/>
      <c r="E13" s="50"/>
      <c r="F13" s="260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3"/>
      <c r="AA13" s="66"/>
    </row>
    <row r="14" spans="2:27" ht="12.75" hidden="1" outlineLevel="1">
      <c r="B14" s="4" t="s">
        <v>85</v>
      </c>
      <c r="E14" s="50" t="s">
        <v>164</v>
      </c>
      <c r="F14" s="260"/>
      <c r="G14" s="182">
        <v>0</v>
      </c>
      <c r="H14" s="182">
        <v>0</v>
      </c>
      <c r="I14" s="182">
        <v>0</v>
      </c>
      <c r="J14" s="182">
        <v>0</v>
      </c>
      <c r="K14" s="182">
        <v>0</v>
      </c>
      <c r="L14" s="182">
        <v>0</v>
      </c>
      <c r="M14" s="182">
        <v>0</v>
      </c>
      <c r="N14" s="182">
        <v>0</v>
      </c>
      <c r="O14" s="182">
        <v>0</v>
      </c>
      <c r="P14" s="182">
        <v>0</v>
      </c>
      <c r="Q14" s="182">
        <v>0</v>
      </c>
      <c r="R14" s="182">
        <v>0</v>
      </c>
      <c r="S14" s="182">
        <v>0</v>
      </c>
      <c r="T14" s="182">
        <v>0</v>
      </c>
      <c r="U14" s="182">
        <v>0</v>
      </c>
      <c r="V14" s="182">
        <v>0</v>
      </c>
      <c r="W14" s="182">
        <v>0</v>
      </c>
      <c r="X14" s="182">
        <v>0</v>
      </c>
      <c r="Y14" s="182">
        <v>0</v>
      </c>
      <c r="Z14" s="183">
        <v>0</v>
      </c>
      <c r="AA14" s="66"/>
    </row>
    <row r="15" spans="2:27" ht="12.75" hidden="1" outlineLevel="1">
      <c r="B15" s="4" t="s">
        <v>86</v>
      </c>
      <c r="E15" s="50" t="s">
        <v>164</v>
      </c>
      <c r="F15" s="260"/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v>0</v>
      </c>
      <c r="AA15" s="66"/>
    </row>
    <row r="16" spans="2:27" ht="12.75" customHeight="1" hidden="1" outlineLevel="1">
      <c r="B16" s="2" t="s">
        <v>87</v>
      </c>
      <c r="E16" s="50" t="s">
        <v>164</v>
      </c>
      <c r="F16" s="260"/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v>0</v>
      </c>
      <c r="AA16" s="66"/>
    </row>
    <row r="17" spans="2:27" ht="12.75" customHeight="1" collapsed="1">
      <c r="B17" s="72" t="s">
        <v>88</v>
      </c>
      <c r="E17" s="50" t="s">
        <v>164</v>
      </c>
      <c r="F17" s="260"/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v>0</v>
      </c>
      <c r="AA17" s="66"/>
    </row>
    <row r="18" spans="2:27" ht="12.75" customHeight="1">
      <c r="B18" s="72"/>
      <c r="E18" s="50"/>
      <c r="F18" s="260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3"/>
      <c r="AA18" s="66"/>
    </row>
    <row r="19" spans="2:27" ht="12.75" customHeight="1">
      <c r="B19" s="126" t="s">
        <v>89</v>
      </c>
      <c r="C19" s="87"/>
      <c r="E19" s="50" t="s">
        <v>164</v>
      </c>
      <c r="F19" s="260"/>
      <c r="G19" s="182">
        <v>0.47128944475136786</v>
      </c>
      <c r="H19" s="182">
        <v>0.6599196755710824</v>
      </c>
      <c r="I19" s="182">
        <v>1.108135640961554</v>
      </c>
      <c r="J19" s="182">
        <v>1.5116745788218144</v>
      </c>
      <c r="K19" s="182">
        <v>2.0660947917959547</v>
      </c>
      <c r="L19" s="182">
        <v>2.550812745264412</v>
      </c>
      <c r="M19" s="182">
        <v>3.135035449809471</v>
      </c>
      <c r="N19" s="182">
        <v>3.7782292024741753</v>
      </c>
      <c r="O19" s="182">
        <v>4.537664613701068</v>
      </c>
      <c r="P19" s="182">
        <v>5.498305005361794</v>
      </c>
      <c r="Q19" s="182">
        <v>6.333287779765899</v>
      </c>
      <c r="R19" s="182">
        <v>7.293632037881338</v>
      </c>
      <c r="S19" s="182">
        <v>8.397963072969075</v>
      </c>
      <c r="T19" s="182">
        <v>9.66765091512093</v>
      </c>
      <c r="U19" s="182">
        <v>11.12721252342397</v>
      </c>
      <c r="V19" s="182">
        <v>12.605009076065414</v>
      </c>
      <c r="W19" s="182">
        <v>14.279374617464333</v>
      </c>
      <c r="X19" s="182">
        <v>16.176492054025008</v>
      </c>
      <c r="Y19" s="182">
        <v>18.326036882326232</v>
      </c>
      <c r="Z19" s="183">
        <v>20.761643856125</v>
      </c>
      <c r="AA19" s="66"/>
    </row>
    <row r="20" spans="2:27" ht="12.75" customHeight="1">
      <c r="B20" s="72"/>
      <c r="E20" s="50"/>
      <c r="F20" s="260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3"/>
      <c r="AA20" s="66"/>
    </row>
    <row r="21" spans="2:27" ht="12.75" customHeight="1">
      <c r="B21" s="2" t="s">
        <v>90</v>
      </c>
      <c r="E21" s="50" t="s">
        <v>164</v>
      </c>
      <c r="F21" s="260"/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v>0</v>
      </c>
      <c r="AA21" s="66"/>
    </row>
    <row r="22" spans="2:27" ht="12.75" hidden="1" outlineLevel="1">
      <c r="B22" s="19" t="s">
        <v>91</v>
      </c>
      <c r="C22" s="248"/>
      <c r="D22" s="241"/>
      <c r="E22" s="50" t="s">
        <v>164</v>
      </c>
      <c r="F22" s="260"/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v>0</v>
      </c>
      <c r="AA22" s="66"/>
    </row>
    <row r="23" spans="2:27" ht="12.75" collapsed="1">
      <c r="B23" s="19" t="s">
        <v>92</v>
      </c>
      <c r="C23" s="177"/>
      <c r="D23" s="173"/>
      <c r="E23" s="50"/>
      <c r="F23" s="299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1"/>
      <c r="R23" s="300"/>
      <c r="S23" s="300"/>
      <c r="T23" s="300"/>
      <c r="U23" s="164"/>
      <c r="V23" s="164"/>
      <c r="W23" s="164"/>
      <c r="X23" s="164"/>
      <c r="Y23" s="164"/>
      <c r="Z23" s="184"/>
      <c r="AA23" s="66"/>
    </row>
    <row r="24" spans="2:27" ht="12.75">
      <c r="B24" s="4" t="s">
        <v>197</v>
      </c>
      <c r="E24" s="50" t="s">
        <v>164</v>
      </c>
      <c r="F24" s="260"/>
      <c r="G24" s="182">
        <v>0.96460332768</v>
      </c>
      <c r="H24" s="182">
        <v>7.2023715133440005</v>
      </c>
      <c r="I24" s="182">
        <v>6.64504514624</v>
      </c>
      <c r="J24" s="182">
        <v>6.64504514624</v>
      </c>
      <c r="K24" s="182">
        <v>0</v>
      </c>
      <c r="L24" s="182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0</v>
      </c>
      <c r="R24" s="182">
        <v>0</v>
      </c>
      <c r="S24" s="182">
        <v>0</v>
      </c>
      <c r="T24" s="182">
        <v>0</v>
      </c>
      <c r="U24" s="182">
        <v>0</v>
      </c>
      <c r="V24" s="182">
        <v>0</v>
      </c>
      <c r="W24" s="182">
        <v>0</v>
      </c>
      <c r="X24" s="182">
        <v>0</v>
      </c>
      <c r="Y24" s="182">
        <v>0</v>
      </c>
      <c r="Z24" s="183">
        <v>0</v>
      </c>
      <c r="AA24" s="66"/>
    </row>
    <row r="25" spans="2:27" ht="12.75">
      <c r="B25" s="4" t="s">
        <v>93</v>
      </c>
      <c r="E25" s="50" t="s">
        <v>164</v>
      </c>
      <c r="F25" s="260"/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v>0</v>
      </c>
      <c r="AA25" s="66"/>
    </row>
    <row r="26" spans="2:27" ht="12.75">
      <c r="B26" s="4" t="s">
        <v>94</v>
      </c>
      <c r="E26" s="50" t="s">
        <v>164</v>
      </c>
      <c r="F26" s="260"/>
      <c r="G26" s="164">
        <v>0.24115083192</v>
      </c>
      <c r="H26" s="164">
        <v>1.8005928783360001</v>
      </c>
      <c r="I26" s="164">
        <v>1.66126128656</v>
      </c>
      <c r="J26" s="164">
        <v>1.66126128656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4">
        <v>0</v>
      </c>
      <c r="V26" s="164">
        <v>0</v>
      </c>
      <c r="W26" s="164">
        <v>0</v>
      </c>
      <c r="X26" s="164">
        <v>0</v>
      </c>
      <c r="Y26" s="164">
        <v>0</v>
      </c>
      <c r="Z26" s="184">
        <v>0</v>
      </c>
      <c r="AA26" s="66"/>
    </row>
    <row r="27" spans="2:27" ht="12.75" outlineLevel="1">
      <c r="B27" s="4"/>
      <c r="E27" s="50"/>
      <c r="F27" s="260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84"/>
      <c r="AA27" s="66"/>
    </row>
    <row r="28" spans="2:27" ht="12.75">
      <c r="B28" s="72" t="s">
        <v>95</v>
      </c>
      <c r="E28" s="50" t="s">
        <v>164</v>
      </c>
      <c r="F28" s="260"/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4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4">
        <v>0</v>
      </c>
      <c r="V28" s="164">
        <v>0</v>
      </c>
      <c r="W28" s="164">
        <v>0</v>
      </c>
      <c r="X28" s="164">
        <v>0</v>
      </c>
      <c r="Y28" s="164">
        <v>0</v>
      </c>
      <c r="Z28" s="184">
        <v>0</v>
      </c>
      <c r="AA28" s="66"/>
    </row>
    <row r="29" spans="2:27" ht="12.75">
      <c r="B29" s="72"/>
      <c r="E29" s="50"/>
      <c r="F29" s="260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82"/>
      <c r="R29" s="164"/>
      <c r="S29" s="164"/>
      <c r="T29" s="164"/>
      <c r="U29" s="164"/>
      <c r="V29" s="164"/>
      <c r="W29" s="164"/>
      <c r="X29" s="164"/>
      <c r="Y29" s="164"/>
      <c r="Z29" s="184"/>
      <c r="AA29" s="66"/>
    </row>
    <row r="30" spans="2:27" ht="12.75">
      <c r="B30" s="2"/>
      <c r="C30" s="178" t="s">
        <v>96</v>
      </c>
      <c r="E30" s="50" t="s">
        <v>164</v>
      </c>
      <c r="F30" s="260"/>
      <c r="G30" s="182">
        <v>1.677043604351368</v>
      </c>
      <c r="H30" s="182">
        <v>9.662884067251083</v>
      </c>
      <c r="I30" s="182">
        <v>9.414442073761553</v>
      </c>
      <c r="J30" s="182">
        <v>9.817981011621814</v>
      </c>
      <c r="K30" s="182">
        <v>2.0660947917959547</v>
      </c>
      <c r="L30" s="182">
        <v>2.550812745264412</v>
      </c>
      <c r="M30" s="182">
        <v>3.135035449809471</v>
      </c>
      <c r="N30" s="182">
        <v>3.7782292024741753</v>
      </c>
      <c r="O30" s="182">
        <v>4.537664613701068</v>
      </c>
      <c r="P30" s="182">
        <v>5.498305005361794</v>
      </c>
      <c r="Q30" s="182">
        <v>6.333287779765899</v>
      </c>
      <c r="R30" s="182">
        <v>7.293632037881338</v>
      </c>
      <c r="S30" s="182">
        <v>8.397963072969075</v>
      </c>
      <c r="T30" s="182">
        <v>9.66765091512093</v>
      </c>
      <c r="U30" s="182">
        <v>11.12721252342397</v>
      </c>
      <c r="V30" s="182">
        <v>12.605009076065414</v>
      </c>
      <c r="W30" s="182">
        <v>14.279374617464333</v>
      </c>
      <c r="X30" s="182">
        <v>16.176492054025008</v>
      </c>
      <c r="Y30" s="182">
        <v>18.326036882326232</v>
      </c>
      <c r="Z30" s="183">
        <v>20.761643856125</v>
      </c>
      <c r="AA30" s="66"/>
    </row>
    <row r="31" spans="2:27" ht="12.75">
      <c r="B31" s="73"/>
      <c r="E31" s="50"/>
      <c r="F31" s="260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82"/>
      <c r="R31" s="164"/>
      <c r="S31" s="164"/>
      <c r="T31" s="164"/>
      <c r="U31" s="164"/>
      <c r="V31" s="164"/>
      <c r="W31" s="164"/>
      <c r="X31" s="164"/>
      <c r="Y31" s="164"/>
      <c r="Z31" s="184"/>
      <c r="AA31" s="66"/>
    </row>
    <row r="32" spans="2:27" ht="12.75">
      <c r="B32" s="4" t="s">
        <v>214</v>
      </c>
      <c r="E32" s="50" t="s">
        <v>164</v>
      </c>
      <c r="F32" s="260"/>
      <c r="G32" s="164">
        <v>0.42807298884999995</v>
      </c>
      <c r="H32" s="164">
        <v>7.36521673425</v>
      </c>
      <c r="I32" s="164">
        <v>8.43405392955</v>
      </c>
      <c r="J32" s="164">
        <v>9.4317446331</v>
      </c>
      <c r="K32" s="164">
        <v>0</v>
      </c>
      <c r="L32" s="164">
        <v>0</v>
      </c>
      <c r="M32" s="164">
        <v>0</v>
      </c>
      <c r="N32" s="164">
        <v>0</v>
      </c>
      <c r="O32" s="164">
        <v>0</v>
      </c>
      <c r="P32" s="164">
        <v>1.12044859425</v>
      </c>
      <c r="Q32" s="164">
        <v>0</v>
      </c>
      <c r="R32" s="164">
        <v>0</v>
      </c>
      <c r="S32" s="164">
        <v>0</v>
      </c>
      <c r="T32" s="164">
        <v>0</v>
      </c>
      <c r="U32" s="164">
        <v>0</v>
      </c>
      <c r="V32" s="164">
        <v>0</v>
      </c>
      <c r="W32" s="164">
        <v>0</v>
      </c>
      <c r="X32" s="164">
        <v>0</v>
      </c>
      <c r="Y32" s="164">
        <v>0</v>
      </c>
      <c r="Z32" s="184">
        <v>0</v>
      </c>
      <c r="AA32" s="66"/>
    </row>
    <row r="33" spans="2:27" ht="12.75">
      <c r="B33" s="4" t="s">
        <v>97</v>
      </c>
      <c r="C33" s="179"/>
      <c r="E33" s="50" t="s">
        <v>164</v>
      </c>
      <c r="F33" s="260"/>
      <c r="G33" s="164">
        <v>0</v>
      </c>
      <c r="H33" s="164">
        <v>0</v>
      </c>
      <c r="I33" s="164">
        <v>0</v>
      </c>
      <c r="J33" s="164">
        <v>0</v>
      </c>
      <c r="K33" s="164">
        <v>0.294647825</v>
      </c>
      <c r="L33" s="164">
        <v>0</v>
      </c>
      <c r="M33" s="164">
        <v>0</v>
      </c>
      <c r="N33" s="164">
        <v>0</v>
      </c>
      <c r="O33" s="164">
        <v>0</v>
      </c>
      <c r="P33" s="164">
        <v>0.294647825</v>
      </c>
      <c r="Q33" s="164">
        <v>2.4391492319328747</v>
      </c>
      <c r="R33" s="164">
        <v>2.4391492319328747</v>
      </c>
      <c r="S33" s="164">
        <v>2.4391492319328747</v>
      </c>
      <c r="T33" s="164">
        <v>0</v>
      </c>
      <c r="U33" s="164">
        <v>0.294647825</v>
      </c>
      <c r="V33" s="164">
        <v>0.307104736455</v>
      </c>
      <c r="W33" s="164">
        <v>0.307104736455</v>
      </c>
      <c r="X33" s="164">
        <v>0.307104736455</v>
      </c>
      <c r="Y33" s="164">
        <v>0</v>
      </c>
      <c r="Z33" s="184">
        <v>0</v>
      </c>
      <c r="AA33" s="66"/>
    </row>
    <row r="34" spans="2:27" ht="12.75">
      <c r="B34" s="4" t="s">
        <v>136</v>
      </c>
      <c r="C34" s="179"/>
      <c r="E34" s="50" t="s">
        <v>164</v>
      </c>
      <c r="F34" s="260"/>
      <c r="G34" s="182">
        <v>0.9842214367925441</v>
      </c>
      <c r="H34" s="182">
        <v>1.1193672530181837</v>
      </c>
      <c r="I34" s="182">
        <v>1.2316760273469356</v>
      </c>
      <c r="J34" s="182">
        <v>1.360670457711088</v>
      </c>
      <c r="K34" s="182">
        <v>1.0591932852012935</v>
      </c>
      <c r="L34" s="182">
        <v>1.127579401228613</v>
      </c>
      <c r="M34" s="182">
        <v>1.2023409570315904</v>
      </c>
      <c r="N34" s="182">
        <v>1.2811028218937286</v>
      </c>
      <c r="O34" s="182">
        <v>1.3672882698584834</v>
      </c>
      <c r="P34" s="182">
        <v>1.474652484701061</v>
      </c>
      <c r="Q34" s="182">
        <v>1.5611866342553238</v>
      </c>
      <c r="R34" s="182">
        <v>1.6553883549398551</v>
      </c>
      <c r="S34" s="182">
        <v>1.7583733531959598</v>
      </c>
      <c r="T34" s="182">
        <v>1.8714204103211618</v>
      </c>
      <c r="U34" s="182">
        <v>1.9959950895851049</v>
      </c>
      <c r="V34" s="182">
        <v>2.1128882408198217</v>
      </c>
      <c r="W34" s="182">
        <v>2.2415393775293344</v>
      </c>
      <c r="X34" s="182">
        <v>2.3835014486569883</v>
      </c>
      <c r="Y34" s="182">
        <v>2.540533636556756</v>
      </c>
      <c r="Z34" s="183">
        <v>2.714628773725277</v>
      </c>
      <c r="AA34" s="66"/>
    </row>
    <row r="35" spans="2:27" ht="12.75">
      <c r="B35" s="2"/>
      <c r="C35" s="179"/>
      <c r="E35" s="50"/>
      <c r="F35" s="260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82"/>
      <c r="R35" s="164"/>
      <c r="S35" s="164"/>
      <c r="T35" s="164"/>
      <c r="U35" s="164"/>
      <c r="V35" s="164"/>
      <c r="W35" s="164"/>
      <c r="X35" s="164"/>
      <c r="Y35" s="164"/>
      <c r="Z35" s="184"/>
      <c r="AA35" s="66"/>
    </row>
    <row r="36" spans="2:27" ht="12.75">
      <c r="B36" s="4" t="s">
        <v>98</v>
      </c>
      <c r="C36" s="179"/>
      <c r="E36" s="50" t="s">
        <v>164</v>
      </c>
      <c r="F36" s="260"/>
      <c r="G36" s="164">
        <v>0</v>
      </c>
      <c r="H36" s="164">
        <v>0</v>
      </c>
      <c r="I36" s="164">
        <v>0</v>
      </c>
      <c r="J36" s="164">
        <v>0</v>
      </c>
      <c r="K36" s="164">
        <v>0</v>
      </c>
      <c r="L36" s="164">
        <v>0</v>
      </c>
      <c r="M36" s="164">
        <v>0</v>
      </c>
      <c r="N36" s="164">
        <v>0</v>
      </c>
      <c r="O36" s="164">
        <v>0</v>
      </c>
      <c r="P36" s="164">
        <v>0</v>
      </c>
      <c r="Q36" s="164">
        <v>0.032153444256</v>
      </c>
      <c r="R36" s="164">
        <v>0.2722324947008</v>
      </c>
      <c r="S36" s="164">
        <v>0.4937339995754667</v>
      </c>
      <c r="T36" s="164">
        <v>0.7152355044501334</v>
      </c>
      <c r="U36" s="164">
        <v>0.7152355044501333</v>
      </c>
      <c r="V36" s="164">
        <v>0.7152355044501335</v>
      </c>
      <c r="W36" s="164">
        <v>0.7152355044501335</v>
      </c>
      <c r="X36" s="164">
        <v>0.7152355044501335</v>
      </c>
      <c r="Y36" s="164">
        <v>0.7152355044501331</v>
      </c>
      <c r="Z36" s="184">
        <v>0.7152355044501331</v>
      </c>
      <c r="AA36" s="66"/>
    </row>
    <row r="37" spans="2:27" ht="12.75">
      <c r="B37" s="4" t="s">
        <v>99</v>
      </c>
      <c r="C37" s="179"/>
      <c r="E37" s="50" t="s">
        <v>164</v>
      </c>
      <c r="F37" s="260"/>
      <c r="G37" s="182">
        <v>0.5358907376000001</v>
      </c>
      <c r="H37" s="182">
        <v>0.5358907376000001</v>
      </c>
      <c r="I37" s="182">
        <v>0.5358907376000001</v>
      </c>
      <c r="J37" s="182">
        <v>0.5364266283376001</v>
      </c>
      <c r="K37" s="182">
        <v>0.5364266283376001</v>
      </c>
      <c r="L37" s="182">
        <v>0.5364266283376001</v>
      </c>
      <c r="M37" s="182">
        <v>0.5364266283376001</v>
      </c>
      <c r="N37" s="182">
        <v>0.5364266283376001</v>
      </c>
      <c r="O37" s="182">
        <v>0.5364266283376001</v>
      </c>
      <c r="P37" s="182">
        <v>0.5364266283376001</v>
      </c>
      <c r="Q37" s="182">
        <v>0.5364266283376001</v>
      </c>
      <c r="R37" s="182">
        <v>0.5356227922312001</v>
      </c>
      <c r="S37" s="182">
        <v>0.5288169798636801</v>
      </c>
      <c r="T37" s="182">
        <v>0.5164736298742935</v>
      </c>
      <c r="U37" s="182">
        <v>0.49859274226304007</v>
      </c>
      <c r="V37" s="182">
        <v>0.4807118546517868</v>
      </c>
      <c r="W37" s="182">
        <v>0.4628309670405334</v>
      </c>
      <c r="X37" s="182">
        <v>0.4449500794292801</v>
      </c>
      <c r="Y37" s="182">
        <v>0.4270691918180267</v>
      </c>
      <c r="Z37" s="183">
        <v>0.4091883042067734</v>
      </c>
      <c r="AA37" s="66"/>
    </row>
    <row r="38" spans="2:27" ht="12.75">
      <c r="B38" s="4" t="s">
        <v>193</v>
      </c>
      <c r="E38" s="50" t="s">
        <v>164</v>
      </c>
      <c r="F38" s="302"/>
      <c r="G38" s="164">
        <v>-0.00030433108521618624</v>
      </c>
      <c r="H38" s="164">
        <v>0.030293089274844212</v>
      </c>
      <c r="I38" s="164">
        <v>0.04909822087092933</v>
      </c>
      <c r="J38" s="164">
        <v>0.04884344199729536</v>
      </c>
      <c r="K38" s="164">
        <v>0.08263841151811713</v>
      </c>
      <c r="L38" s="164">
        <v>0.042626405471830414</v>
      </c>
      <c r="M38" s="164">
        <v>0.051096820740011206</v>
      </c>
      <c r="N38" s="164">
        <v>0.05613452931431573</v>
      </c>
      <c r="O38" s="164">
        <v>0.0660277486475001</v>
      </c>
      <c r="P38" s="164">
        <v>0.08454358841401566</v>
      </c>
      <c r="Q38" s="164">
        <v>0.07212679760172769</v>
      </c>
      <c r="R38" s="164">
        <v>0.08276912198905584</v>
      </c>
      <c r="S38" s="164">
        <v>0.09499072635256545</v>
      </c>
      <c r="T38" s="164">
        <v>0.10902423562722285</v>
      </c>
      <c r="U38" s="164">
        <v>0.12513634669041696</v>
      </c>
      <c r="V38" s="164">
        <v>0.12728523709847728</v>
      </c>
      <c r="W38" s="164">
        <v>0.14395139503705834</v>
      </c>
      <c r="X38" s="164">
        <v>0.16283642140345078</v>
      </c>
      <c r="Y38" s="164">
        <v>0.18423622208446377</v>
      </c>
      <c r="Z38" s="184">
        <v>0.20848622966576702</v>
      </c>
      <c r="AA38" s="66"/>
    </row>
    <row r="39" spans="2:27" ht="12.75">
      <c r="B39" s="2"/>
      <c r="E39" s="50"/>
      <c r="F39" s="260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82"/>
      <c r="R39" s="164"/>
      <c r="S39" s="164"/>
      <c r="T39" s="164"/>
      <c r="U39" s="164"/>
      <c r="V39" s="164"/>
      <c r="W39" s="164"/>
      <c r="X39" s="164"/>
      <c r="Y39" s="164"/>
      <c r="Z39" s="184"/>
      <c r="AA39" s="66"/>
    </row>
    <row r="40" spans="2:27" ht="12.75">
      <c r="B40" s="4" t="s">
        <v>194</v>
      </c>
      <c r="E40" s="50" t="s">
        <v>164</v>
      </c>
      <c r="F40" s="260"/>
      <c r="G40" s="164">
        <v>0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0</v>
      </c>
      <c r="Q40" s="182">
        <v>0</v>
      </c>
      <c r="R40" s="164">
        <v>0</v>
      </c>
      <c r="S40" s="164">
        <v>0</v>
      </c>
      <c r="T40" s="164">
        <v>0</v>
      </c>
      <c r="U40" s="164">
        <v>0</v>
      </c>
      <c r="V40" s="164">
        <v>0</v>
      </c>
      <c r="W40" s="164">
        <v>0</v>
      </c>
      <c r="X40" s="164">
        <v>0</v>
      </c>
      <c r="Y40" s="164">
        <v>0</v>
      </c>
      <c r="Z40" s="184">
        <v>0</v>
      </c>
      <c r="AA40" s="66"/>
    </row>
    <row r="41" spans="2:27" ht="12.75">
      <c r="B41" s="2"/>
      <c r="E41" s="50"/>
      <c r="F41" s="260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82"/>
      <c r="R41" s="164"/>
      <c r="S41" s="164"/>
      <c r="T41" s="164"/>
      <c r="U41" s="164"/>
      <c r="V41" s="164"/>
      <c r="W41" s="164"/>
      <c r="X41" s="164"/>
      <c r="Y41" s="164"/>
      <c r="Z41" s="184"/>
      <c r="AA41" s="66"/>
    </row>
    <row r="42" spans="2:27" ht="12.75">
      <c r="B42" s="10"/>
      <c r="C42" s="178" t="s">
        <v>100</v>
      </c>
      <c r="E42" s="50" t="s">
        <v>164</v>
      </c>
      <c r="F42" s="260"/>
      <c r="G42" s="164">
        <v>1.9478808321573278</v>
      </c>
      <c r="H42" s="164">
        <v>9.050767814143029</v>
      </c>
      <c r="I42" s="164">
        <v>10.250718915367866</v>
      </c>
      <c r="J42" s="164">
        <v>11.377685161145981</v>
      </c>
      <c r="K42" s="164">
        <v>1.9729061500570109</v>
      </c>
      <c r="L42" s="164">
        <v>1.7066324350380435</v>
      </c>
      <c r="M42" s="164">
        <v>1.789864406109202</v>
      </c>
      <c r="N42" s="164">
        <v>1.8736639795456442</v>
      </c>
      <c r="O42" s="164">
        <v>1.9697426468435837</v>
      </c>
      <c r="P42" s="164">
        <v>3.5107191207026767</v>
      </c>
      <c r="Q42" s="164">
        <v>4.641042736383526</v>
      </c>
      <c r="R42" s="164">
        <v>4.985161995793786</v>
      </c>
      <c r="S42" s="164">
        <v>5.315064290920547</v>
      </c>
      <c r="T42" s="164">
        <v>3.2121537802728115</v>
      </c>
      <c r="U42" s="164">
        <v>3.6296075079886947</v>
      </c>
      <c r="V42" s="164">
        <v>3.743225573475219</v>
      </c>
      <c r="W42" s="164">
        <v>3.8706619805120592</v>
      </c>
      <c r="X42" s="164">
        <v>4.0136281903948525</v>
      </c>
      <c r="Y42" s="164">
        <v>3.8670745549093795</v>
      </c>
      <c r="Z42" s="184">
        <v>4.04753881204795</v>
      </c>
      <c r="AA42" s="66"/>
    </row>
    <row r="43" spans="2:27" ht="12.75">
      <c r="B43" s="10"/>
      <c r="C43" s="96"/>
      <c r="E43" s="50"/>
      <c r="F43" s="260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82"/>
      <c r="R43" s="164"/>
      <c r="S43" s="164"/>
      <c r="T43" s="164"/>
      <c r="U43" s="164"/>
      <c r="V43" s="164"/>
      <c r="W43" s="164"/>
      <c r="X43" s="164"/>
      <c r="Y43" s="164"/>
      <c r="Z43" s="184"/>
      <c r="AA43" s="66"/>
    </row>
    <row r="44" spans="2:27" ht="12.75">
      <c r="B44" s="19" t="s">
        <v>101</v>
      </c>
      <c r="C44" s="96"/>
      <c r="E44" s="50" t="s">
        <v>164</v>
      </c>
      <c r="F44" s="260"/>
      <c r="G44" s="164">
        <v>-0.27083722780595987</v>
      </c>
      <c r="H44" s="164">
        <v>0.612116253108054</v>
      </c>
      <c r="I44" s="164">
        <v>-0.8362768416063133</v>
      </c>
      <c r="J44" s="164">
        <v>-1.5597041495241672</v>
      </c>
      <c r="K44" s="164">
        <v>0.09318864173894381</v>
      </c>
      <c r="L44" s="164">
        <v>0.8441803102263685</v>
      </c>
      <c r="M44" s="164">
        <v>1.3451710437002689</v>
      </c>
      <c r="N44" s="164">
        <v>1.904565222928531</v>
      </c>
      <c r="O44" s="164">
        <v>2.5679219668574844</v>
      </c>
      <c r="P44" s="164">
        <v>1.9875858846591172</v>
      </c>
      <c r="Q44" s="182">
        <v>1.692245043382373</v>
      </c>
      <c r="R44" s="164">
        <v>2.308470042087552</v>
      </c>
      <c r="S44" s="164">
        <v>3.0828987820485283</v>
      </c>
      <c r="T44" s="164">
        <v>6.455497134848119</v>
      </c>
      <c r="U44" s="164">
        <v>7.4976050154352745</v>
      </c>
      <c r="V44" s="164">
        <v>8.861783502590196</v>
      </c>
      <c r="W44" s="164">
        <v>10.408712636952274</v>
      </c>
      <c r="X44" s="164">
        <v>12.162863863630156</v>
      </c>
      <c r="Y44" s="164">
        <v>14.458962327416852</v>
      </c>
      <c r="Z44" s="184">
        <v>16.71410504407705</v>
      </c>
      <c r="AA44" s="66"/>
    </row>
    <row r="45" spans="2:27" ht="12.75">
      <c r="B45" s="19" t="s">
        <v>102</v>
      </c>
      <c r="C45" s="96"/>
      <c r="E45" s="50" t="s">
        <v>164</v>
      </c>
      <c r="F45" s="281"/>
      <c r="G45" s="164">
        <v>-0.27083722780595987</v>
      </c>
      <c r="H45" s="164">
        <v>0.3412790253020941</v>
      </c>
      <c r="I45" s="164">
        <v>-0.49499781630421924</v>
      </c>
      <c r="J45" s="164">
        <v>-2.0547019658283867</v>
      </c>
      <c r="K45" s="164">
        <v>-1.961513324089443</v>
      </c>
      <c r="L45" s="164">
        <v>-1.1173330138630744</v>
      </c>
      <c r="M45" s="164">
        <v>0.22783802983719448</v>
      </c>
      <c r="N45" s="164">
        <v>2.1324032527657257</v>
      </c>
      <c r="O45" s="164">
        <v>4.70032521962321</v>
      </c>
      <c r="P45" s="164">
        <v>6.6879111042823265</v>
      </c>
      <c r="Q45" s="182">
        <v>8.3801561476647</v>
      </c>
      <c r="R45" s="164">
        <v>10.688626189752252</v>
      </c>
      <c r="S45" s="164">
        <v>13.77152497180078</v>
      </c>
      <c r="T45" s="164">
        <v>20.2270221066489</v>
      </c>
      <c r="U45" s="164">
        <v>27.724627122084172</v>
      </c>
      <c r="V45" s="164">
        <v>36.58641062467437</v>
      </c>
      <c r="W45" s="164">
        <v>46.995123261626645</v>
      </c>
      <c r="X45" s="164">
        <v>59.1579871252568</v>
      </c>
      <c r="Y45" s="164">
        <v>73.61694945267365</v>
      </c>
      <c r="Z45" s="184">
        <v>90.33105449675071</v>
      </c>
      <c r="AA45" s="66"/>
    </row>
    <row r="46" spans="2:27" ht="12.75">
      <c r="B46" s="70"/>
      <c r="E46" s="188"/>
      <c r="F46" s="136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3"/>
      <c r="R46" s="102"/>
      <c r="S46" s="146"/>
      <c r="T46" s="146"/>
      <c r="U46" s="146"/>
      <c r="V46" s="146"/>
      <c r="W46" s="146"/>
      <c r="X46" s="146"/>
      <c r="Y46" s="146"/>
      <c r="Z46" s="169"/>
      <c r="AA46" s="66"/>
    </row>
    <row r="47" spans="2:27" ht="12.75">
      <c r="B47" s="47" t="s">
        <v>188</v>
      </c>
      <c r="C47" s="1"/>
      <c r="D47" s="1"/>
      <c r="E47" s="28"/>
      <c r="F47" s="76" t="s">
        <v>146</v>
      </c>
      <c r="G47" s="76"/>
      <c r="H47" s="76"/>
      <c r="I47" s="76" t="s">
        <v>215</v>
      </c>
      <c r="K47" s="76"/>
      <c r="L47" s="76"/>
      <c r="M47" s="76" t="s">
        <v>196</v>
      </c>
      <c r="N47" s="76"/>
      <c r="P47" s="76"/>
      <c r="Q47" s="76"/>
      <c r="R47" s="76" t="s">
        <v>195</v>
      </c>
      <c r="S47" s="76"/>
      <c r="U47" s="76"/>
      <c r="V47" s="76"/>
      <c r="W47" s="76"/>
      <c r="X47" s="76"/>
      <c r="Y47" s="76"/>
      <c r="Z47" s="76"/>
      <c r="AA47" s="66"/>
    </row>
    <row r="48" spans="2:27" ht="0.75" customHeight="1">
      <c r="B48" s="60"/>
      <c r="C48" s="30"/>
      <c r="D48" s="30"/>
      <c r="E48" s="13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66"/>
    </row>
    <row r="49" spans="3:27" ht="12.75">
      <c r="C49" s="30"/>
      <c r="D49" s="30"/>
      <c r="E49" s="135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66"/>
    </row>
    <row r="50" spans="2:27" ht="14.25">
      <c r="B50" s="87"/>
      <c r="F50" s="113"/>
      <c r="G50" s="233">
        <v>1</v>
      </c>
      <c r="H50" s="233"/>
      <c r="I50" s="233"/>
      <c r="J50" s="233">
        <v>0.23</v>
      </c>
      <c r="K50" s="233">
        <v>0.5</v>
      </c>
      <c r="L50" s="233">
        <v>0.1</v>
      </c>
      <c r="M50" s="233">
        <v>0.17</v>
      </c>
      <c r="N50" s="233">
        <v>0</v>
      </c>
      <c r="O50" s="66"/>
      <c r="P50" s="66"/>
      <c r="Q50" s="113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2:27" ht="18">
      <c r="B51" s="298" t="s">
        <v>252</v>
      </c>
      <c r="E51" s="135"/>
      <c r="F51" s="66"/>
      <c r="G51" s="109"/>
      <c r="H51" s="109"/>
      <c r="J51" s="109" t="s">
        <v>251</v>
      </c>
      <c r="L51" s="109"/>
      <c r="M51" s="109"/>
      <c r="N51" s="109" t="s">
        <v>147</v>
      </c>
      <c r="O51" s="109"/>
      <c r="Q51" s="109"/>
      <c r="R51" s="109" t="s">
        <v>163</v>
      </c>
      <c r="S51" s="66"/>
      <c r="T51" s="66"/>
      <c r="U51" s="109"/>
      <c r="W51" s="109"/>
      <c r="X51" s="109"/>
      <c r="Y51" s="109"/>
      <c r="Z51" s="109"/>
      <c r="AA51" s="66"/>
    </row>
    <row r="52" spans="5:27" ht="12.75">
      <c r="E52" s="135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2:27" ht="12.75">
      <c r="B53" s="8"/>
      <c r="C53" s="9"/>
      <c r="D53" s="9"/>
      <c r="E53" s="122"/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40"/>
      <c r="AA53" s="66"/>
    </row>
    <row r="54" spans="2:27" ht="12.75">
      <c r="B54" s="35" t="s">
        <v>72</v>
      </c>
      <c r="C54" s="151"/>
      <c r="D54" s="151"/>
      <c r="E54" s="56" t="s">
        <v>0</v>
      </c>
      <c r="F54" s="226">
        <v>2005</v>
      </c>
      <c r="G54" s="225">
        <v>2006</v>
      </c>
      <c r="H54" s="225">
        <v>2007</v>
      </c>
      <c r="I54" s="225">
        <v>2008</v>
      </c>
      <c r="J54" s="225">
        <v>2009</v>
      </c>
      <c r="K54" s="225">
        <v>2010</v>
      </c>
      <c r="L54" s="225">
        <v>2011</v>
      </c>
      <c r="M54" s="225">
        <v>2012</v>
      </c>
      <c r="N54" s="225">
        <v>2013</v>
      </c>
      <c r="O54" s="225">
        <v>2014</v>
      </c>
      <c r="P54" s="225">
        <v>2015</v>
      </c>
      <c r="Q54" s="225">
        <v>2016</v>
      </c>
      <c r="R54" s="225">
        <v>2017</v>
      </c>
      <c r="S54" s="225">
        <v>2018</v>
      </c>
      <c r="T54" s="225">
        <v>2019</v>
      </c>
      <c r="U54" s="225">
        <v>2020</v>
      </c>
      <c r="V54" s="225">
        <v>2021</v>
      </c>
      <c r="W54" s="225">
        <v>2022</v>
      </c>
      <c r="X54" s="225">
        <v>2023</v>
      </c>
      <c r="Y54" s="225">
        <v>2024</v>
      </c>
      <c r="Z54" s="224">
        <v>2025</v>
      </c>
      <c r="AA54" s="66"/>
    </row>
    <row r="55" spans="2:27" ht="12.75">
      <c r="B55" s="10"/>
      <c r="C55" s="96"/>
      <c r="D55" s="96"/>
      <c r="E55" s="58"/>
      <c r="F55" s="22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42"/>
      <c r="AA55" s="66"/>
    </row>
    <row r="56" spans="2:27" ht="12.75">
      <c r="B56" s="8"/>
      <c r="C56" s="1"/>
      <c r="D56" s="1"/>
      <c r="E56" s="122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40"/>
      <c r="AA56" s="66"/>
    </row>
    <row r="57" spans="2:27" ht="12.75">
      <c r="B57" s="19" t="s">
        <v>103</v>
      </c>
      <c r="E57" s="58"/>
      <c r="F57" s="17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76"/>
      <c r="R57" s="66"/>
      <c r="S57" s="66"/>
      <c r="T57" s="66"/>
      <c r="U57" s="66"/>
      <c r="V57" s="66"/>
      <c r="W57" s="66"/>
      <c r="X57" s="66"/>
      <c r="Y57" s="66"/>
      <c r="Z57" s="81"/>
      <c r="AA57" s="66"/>
    </row>
    <row r="58" spans="2:27" ht="12.75">
      <c r="B58" s="4" t="s">
        <v>80</v>
      </c>
      <c r="E58" s="50" t="s">
        <v>164</v>
      </c>
      <c r="F58" s="61"/>
      <c r="G58" s="182">
        <v>0.31012761323792837</v>
      </c>
      <c r="H58" s="182">
        <v>0.44722784809254207</v>
      </c>
      <c r="I58" s="182">
        <v>0.6337209058684183</v>
      </c>
      <c r="J58" s="182">
        <v>0.8847276409689797</v>
      </c>
      <c r="K58" s="182">
        <v>1.2178286523698076</v>
      </c>
      <c r="L58" s="182">
        <v>1.5095782122112829</v>
      </c>
      <c r="M58" s="182">
        <v>1.861497696185845</v>
      </c>
      <c r="N58" s="182">
        <v>2.249628553549965</v>
      </c>
      <c r="O58" s="182">
        <v>2.7080666161685127</v>
      </c>
      <c r="P58" s="182">
        <v>3.244071674219276</v>
      </c>
      <c r="Q58" s="182">
        <v>3.7407871199985783</v>
      </c>
      <c r="R58" s="182">
        <v>4.3122409742348795</v>
      </c>
      <c r="S58" s="182">
        <v>4.96952678653482</v>
      </c>
      <c r="T58" s="182">
        <v>5.725366880831599</v>
      </c>
      <c r="U58" s="182">
        <v>6.594349367291862</v>
      </c>
      <c r="V58" s="182">
        <v>7.471220280284968</v>
      </c>
      <c r="W58" s="182">
        <v>8.464691414956821</v>
      </c>
      <c r="X58" s="182">
        <v>9.59026746132973</v>
      </c>
      <c r="Y58" s="182">
        <v>10.865514815735185</v>
      </c>
      <c r="Z58" s="183">
        <v>12.310335732241553</v>
      </c>
      <c r="AA58" s="66"/>
    </row>
    <row r="59" spans="2:27" ht="12.75">
      <c r="B59" s="4" t="s">
        <v>104</v>
      </c>
      <c r="E59" s="50" t="s">
        <v>164</v>
      </c>
      <c r="F59" s="61"/>
      <c r="G59" s="182">
        <v>0.10517677938325712</v>
      </c>
      <c r="H59" s="182">
        <v>0.12165335209262049</v>
      </c>
      <c r="I59" s="182">
        <v>0.14067346621332713</v>
      </c>
      <c r="J59" s="182">
        <v>0.16262829724083228</v>
      </c>
      <c r="K59" s="182">
        <v>0.2081320115141247</v>
      </c>
      <c r="L59" s="182">
        <v>0.2471487721721207</v>
      </c>
      <c r="M59" s="182">
        <v>0.2934836519954653</v>
      </c>
      <c r="N59" s="182">
        <v>0.3430640375099644</v>
      </c>
      <c r="O59" s="182">
        <v>0.40098203157529466</v>
      </c>
      <c r="P59" s="182">
        <v>0.5290355598601508</v>
      </c>
      <c r="Q59" s="182">
        <v>0.6042737236552566</v>
      </c>
      <c r="R59" s="182">
        <v>0.6906029929113124</v>
      </c>
      <c r="S59" s="182">
        <v>0.7896844294283212</v>
      </c>
      <c r="T59" s="182">
        <v>0.9034314593083945</v>
      </c>
      <c r="U59" s="182">
        <v>1.0340489309507745</v>
      </c>
      <c r="V59" s="182">
        <v>1.1700239796133576</v>
      </c>
      <c r="W59" s="182">
        <v>1.3241317950034315</v>
      </c>
      <c r="X59" s="182">
        <v>1.49882080504637</v>
      </c>
      <c r="Y59" s="182">
        <v>1.696874191400381</v>
      </c>
      <c r="Z59" s="183">
        <v>1.9214562826465857</v>
      </c>
      <c r="AA59" s="66"/>
    </row>
    <row r="60" spans="2:27" ht="12.75">
      <c r="B60" s="4" t="s">
        <v>82</v>
      </c>
      <c r="E60" s="50" t="s">
        <v>164</v>
      </c>
      <c r="F60" s="61"/>
      <c r="G60" s="182">
        <v>0.04651914198568925</v>
      </c>
      <c r="H60" s="182">
        <v>0.07826487341619486</v>
      </c>
      <c r="I60" s="182">
        <v>0.31686045293420917</v>
      </c>
      <c r="J60" s="182">
        <v>0.44236382048448986</v>
      </c>
      <c r="K60" s="182">
        <v>0.6089143261849038</v>
      </c>
      <c r="L60" s="182">
        <v>0.7547891061056414</v>
      </c>
      <c r="M60" s="182">
        <v>0.9307488480929225</v>
      </c>
      <c r="N60" s="182">
        <v>1.1248142767749825</v>
      </c>
      <c r="O60" s="182">
        <v>1.3540333080842564</v>
      </c>
      <c r="P60" s="182">
        <v>1.622035837109638</v>
      </c>
      <c r="Q60" s="182">
        <v>1.8703935599992891</v>
      </c>
      <c r="R60" s="182">
        <v>2.1561204871174398</v>
      </c>
      <c r="S60" s="182">
        <v>2.48476339326741</v>
      </c>
      <c r="T60" s="182">
        <v>2.8626834404157995</v>
      </c>
      <c r="U60" s="182">
        <v>3.297174683645931</v>
      </c>
      <c r="V60" s="182">
        <v>3.735610140142484</v>
      </c>
      <c r="W60" s="182">
        <v>4.2323457074784105</v>
      </c>
      <c r="X60" s="182">
        <v>4.795133730664865</v>
      </c>
      <c r="Y60" s="182">
        <v>5.432757407867593</v>
      </c>
      <c r="Z60" s="183">
        <v>6.1551678661207765</v>
      </c>
      <c r="AA60" s="66"/>
    </row>
    <row r="61" spans="2:27" ht="12.75">
      <c r="B61" s="4" t="s">
        <v>105</v>
      </c>
      <c r="E61" s="50" t="s">
        <v>164</v>
      </c>
      <c r="F61" s="61"/>
      <c r="G61" s="182">
        <v>0.00946591014449314</v>
      </c>
      <c r="H61" s="182">
        <v>0.012773601969725152</v>
      </c>
      <c r="I61" s="182">
        <v>0.016880815945599256</v>
      </c>
      <c r="J61" s="182">
        <v>0.021954820127512358</v>
      </c>
      <c r="K61" s="182">
        <v>0.031219801727118704</v>
      </c>
      <c r="L61" s="182">
        <v>0.03929665477536719</v>
      </c>
      <c r="M61" s="182">
        <v>0.04930525353523817</v>
      </c>
      <c r="N61" s="182">
        <v>0.0607223346392637</v>
      </c>
      <c r="O61" s="182">
        <v>0.0745826578730048</v>
      </c>
      <c r="P61" s="182">
        <v>0.10316193417272941</v>
      </c>
      <c r="Q61" s="182">
        <v>0.11783337611277503</v>
      </c>
      <c r="R61" s="182">
        <v>0.13466758361770592</v>
      </c>
      <c r="S61" s="182">
        <v>0.15398846373852262</v>
      </c>
      <c r="T61" s="182">
        <v>0.17616913456513694</v>
      </c>
      <c r="U61" s="182">
        <v>0.201639541535401</v>
      </c>
      <c r="V61" s="182">
        <v>0.22815467602460474</v>
      </c>
      <c r="W61" s="182">
        <v>0.2582057000256691</v>
      </c>
      <c r="X61" s="182">
        <v>0.2922700569840421</v>
      </c>
      <c r="Y61" s="182">
        <v>0.3308904673230743</v>
      </c>
      <c r="Z61" s="183">
        <v>0.3746839751160842</v>
      </c>
      <c r="AA61" s="66"/>
    </row>
    <row r="62" spans="2:27" ht="12.75">
      <c r="B62" s="4"/>
      <c r="E62" s="50"/>
      <c r="F62" s="61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3"/>
      <c r="AA62" s="66"/>
    </row>
    <row r="63" spans="2:27" ht="12.75">
      <c r="B63" s="2" t="s">
        <v>106</v>
      </c>
      <c r="E63" s="50" t="s">
        <v>164</v>
      </c>
      <c r="F63" s="61"/>
      <c r="G63" s="182">
        <v>0</v>
      </c>
      <c r="H63" s="182">
        <v>0</v>
      </c>
      <c r="I63" s="182">
        <v>0</v>
      </c>
      <c r="J63" s="182">
        <v>0</v>
      </c>
      <c r="K63" s="182">
        <v>0</v>
      </c>
      <c r="L63" s="182">
        <v>0</v>
      </c>
      <c r="M63" s="182">
        <v>0</v>
      </c>
      <c r="N63" s="182">
        <v>0</v>
      </c>
      <c r="O63" s="182">
        <v>0</v>
      </c>
      <c r="P63" s="182">
        <v>0</v>
      </c>
      <c r="Q63" s="182">
        <v>0</v>
      </c>
      <c r="R63" s="182">
        <v>0</v>
      </c>
      <c r="S63" s="182">
        <v>0</v>
      </c>
      <c r="T63" s="182">
        <v>0</v>
      </c>
      <c r="U63" s="182">
        <v>0</v>
      </c>
      <c r="V63" s="182">
        <v>0</v>
      </c>
      <c r="W63" s="182">
        <v>0</v>
      </c>
      <c r="X63" s="182">
        <v>0</v>
      </c>
      <c r="Y63" s="182">
        <v>0</v>
      </c>
      <c r="Z63" s="183">
        <v>0</v>
      </c>
      <c r="AA63" s="66"/>
    </row>
    <row r="64" spans="2:27" ht="12.75">
      <c r="B64" s="2"/>
      <c r="E64" s="50"/>
      <c r="F64" s="61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3"/>
      <c r="AA64" s="66"/>
    </row>
    <row r="65" spans="2:27" ht="12.75">
      <c r="B65" s="72" t="s">
        <v>107</v>
      </c>
      <c r="E65" s="50" t="s">
        <v>164</v>
      </c>
      <c r="F65" s="61"/>
      <c r="G65" s="182">
        <v>0</v>
      </c>
      <c r="H65" s="182">
        <v>0</v>
      </c>
      <c r="I65" s="182">
        <v>0</v>
      </c>
      <c r="J65" s="182">
        <v>0</v>
      </c>
      <c r="K65" s="182">
        <v>0</v>
      </c>
      <c r="L65" s="182">
        <v>0</v>
      </c>
      <c r="M65" s="182">
        <v>0</v>
      </c>
      <c r="N65" s="182">
        <v>0</v>
      </c>
      <c r="O65" s="182">
        <v>0</v>
      </c>
      <c r="P65" s="182">
        <v>0</v>
      </c>
      <c r="Q65" s="182">
        <v>0</v>
      </c>
      <c r="R65" s="182">
        <v>0</v>
      </c>
      <c r="S65" s="182">
        <v>0</v>
      </c>
      <c r="T65" s="182">
        <v>0</v>
      </c>
      <c r="U65" s="182">
        <v>0</v>
      </c>
      <c r="V65" s="182">
        <v>0</v>
      </c>
      <c r="W65" s="182">
        <v>0</v>
      </c>
      <c r="X65" s="182">
        <v>0</v>
      </c>
      <c r="Y65" s="182">
        <v>0</v>
      </c>
      <c r="Z65" s="183">
        <v>0</v>
      </c>
      <c r="AA65" s="66"/>
    </row>
    <row r="66" spans="2:27" ht="12.75">
      <c r="B66" s="2"/>
      <c r="E66" s="58"/>
      <c r="F66" s="61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3"/>
      <c r="AA66" s="66"/>
    </row>
    <row r="67" spans="2:27" ht="12.75">
      <c r="B67" s="73" t="s">
        <v>108</v>
      </c>
      <c r="E67" s="50" t="s">
        <v>164</v>
      </c>
      <c r="F67" s="61"/>
      <c r="G67" s="182">
        <v>0.47128944475136786</v>
      </c>
      <c r="H67" s="182">
        <v>0.6599196755710824</v>
      </c>
      <c r="I67" s="182">
        <v>1.108135640961554</v>
      </c>
      <c r="J67" s="182">
        <v>1.5116745788218144</v>
      </c>
      <c r="K67" s="182">
        <v>2.0660947917959547</v>
      </c>
      <c r="L67" s="182">
        <v>2.550812745264412</v>
      </c>
      <c r="M67" s="182">
        <v>3.135035449809471</v>
      </c>
      <c r="N67" s="182">
        <v>3.7782292024741753</v>
      </c>
      <c r="O67" s="182">
        <v>4.537664613701068</v>
      </c>
      <c r="P67" s="182">
        <v>5.498305005361794</v>
      </c>
      <c r="Q67" s="182">
        <v>6.333287779765899</v>
      </c>
      <c r="R67" s="182">
        <v>7.293632037881338</v>
      </c>
      <c r="S67" s="182">
        <v>8.397963072969075</v>
      </c>
      <c r="T67" s="182">
        <v>9.66765091512093</v>
      </c>
      <c r="U67" s="182">
        <v>11.12721252342397</v>
      </c>
      <c r="V67" s="182">
        <v>12.605009076065414</v>
      </c>
      <c r="W67" s="182">
        <v>14.279374617464333</v>
      </c>
      <c r="X67" s="182">
        <v>16.176492054025008</v>
      </c>
      <c r="Y67" s="182">
        <v>18.326036882326232</v>
      </c>
      <c r="Z67" s="183">
        <v>20.761643856125</v>
      </c>
      <c r="AA67" s="66"/>
    </row>
    <row r="68" spans="2:27" ht="12.75">
      <c r="B68" s="2"/>
      <c r="E68" s="58"/>
      <c r="F68" s="61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84"/>
      <c r="AA68" s="66"/>
    </row>
    <row r="69" spans="2:27" ht="12.75">
      <c r="B69" s="4" t="s">
        <v>109</v>
      </c>
      <c r="E69" s="50" t="s">
        <v>164</v>
      </c>
      <c r="F69" s="61"/>
      <c r="G69" s="164">
        <v>0.9842214367925441</v>
      </c>
      <c r="H69" s="164">
        <v>1.1193672530181837</v>
      </c>
      <c r="I69" s="164">
        <v>1.2316760273469356</v>
      </c>
      <c r="J69" s="164">
        <v>1.360670457711088</v>
      </c>
      <c r="K69" s="164">
        <v>1.0591932852012935</v>
      </c>
      <c r="L69" s="164">
        <v>1.127579401228613</v>
      </c>
      <c r="M69" s="164">
        <v>1.2023409570315904</v>
      </c>
      <c r="N69" s="164">
        <v>1.2811028218937286</v>
      </c>
      <c r="O69" s="164">
        <v>1.3672882698584834</v>
      </c>
      <c r="P69" s="164">
        <v>1.474652484701061</v>
      </c>
      <c r="Q69" s="164">
        <v>1.5611866342553238</v>
      </c>
      <c r="R69" s="164">
        <v>1.6553883549398551</v>
      </c>
      <c r="S69" s="164">
        <v>1.7583733531959598</v>
      </c>
      <c r="T69" s="164">
        <v>1.8714204103211618</v>
      </c>
      <c r="U69" s="164">
        <v>1.9959950895851049</v>
      </c>
      <c r="V69" s="164">
        <v>2.1128882408198217</v>
      </c>
      <c r="W69" s="164">
        <v>2.2415393775293344</v>
      </c>
      <c r="X69" s="164">
        <v>2.3835014486569883</v>
      </c>
      <c r="Y69" s="164">
        <v>2.540533636556756</v>
      </c>
      <c r="Z69" s="184">
        <v>2.714628773725277</v>
      </c>
      <c r="AA69" s="66"/>
    </row>
    <row r="70" spans="2:27" ht="12.75">
      <c r="B70" s="2"/>
      <c r="E70" s="58"/>
      <c r="F70" s="61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84"/>
      <c r="AA70" s="66"/>
    </row>
    <row r="71" spans="2:27" ht="12.75">
      <c r="B71" s="4" t="s">
        <v>110</v>
      </c>
      <c r="E71" s="50" t="s">
        <v>164</v>
      </c>
      <c r="F71" s="61"/>
      <c r="G71" s="164">
        <v>1.3160581594191405</v>
      </c>
      <c r="H71" s="164">
        <v>1.3160581594191405</v>
      </c>
      <c r="I71" s="164">
        <v>1.3160581594191405</v>
      </c>
      <c r="J71" s="164">
        <v>1.3160581594191405</v>
      </c>
      <c r="K71" s="164">
        <v>1.3160581594191405</v>
      </c>
      <c r="L71" s="164">
        <v>1.3160581594191405</v>
      </c>
      <c r="M71" s="164">
        <v>1.3160581594191405</v>
      </c>
      <c r="N71" s="164">
        <v>1.3160581594191405</v>
      </c>
      <c r="O71" s="164">
        <v>1.3160581594191405</v>
      </c>
      <c r="P71" s="164">
        <v>1.3160581594191405</v>
      </c>
      <c r="Q71" s="164">
        <v>1.3160581594191405</v>
      </c>
      <c r="R71" s="164">
        <v>1.3160581594191405</v>
      </c>
      <c r="S71" s="164">
        <v>1.3160581594191405</v>
      </c>
      <c r="T71" s="164">
        <v>1.3160581594191405</v>
      </c>
      <c r="U71" s="164">
        <v>1.3160581594191405</v>
      </c>
      <c r="V71" s="164">
        <v>1.3160581594191405</v>
      </c>
      <c r="W71" s="164">
        <v>1.3160581594191405</v>
      </c>
      <c r="X71" s="164">
        <v>1.3160581594191405</v>
      </c>
      <c r="Y71" s="164">
        <v>1.3160581594191405</v>
      </c>
      <c r="Z71" s="184">
        <v>1.3160581594191405</v>
      </c>
      <c r="AA71" s="66"/>
    </row>
    <row r="72" spans="2:27" ht="12.75" hidden="1" outlineLevel="1">
      <c r="B72" s="2"/>
      <c r="E72" s="58"/>
      <c r="F72" s="61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84"/>
      <c r="AA72" s="66"/>
    </row>
    <row r="73" spans="2:27" ht="12.75" hidden="1" outlineLevel="1">
      <c r="B73" s="4" t="s">
        <v>111</v>
      </c>
      <c r="E73" s="50" t="s">
        <v>164</v>
      </c>
      <c r="F73" s="61"/>
      <c r="G73" s="164">
        <v>0</v>
      </c>
      <c r="H73" s="164">
        <v>0</v>
      </c>
      <c r="I73" s="164">
        <v>0</v>
      </c>
      <c r="J73" s="164">
        <v>0</v>
      </c>
      <c r="K73" s="164">
        <v>0</v>
      </c>
      <c r="L73" s="164">
        <v>0</v>
      </c>
      <c r="M73" s="164">
        <v>0</v>
      </c>
      <c r="N73" s="164">
        <v>0</v>
      </c>
      <c r="O73" s="164">
        <v>0</v>
      </c>
      <c r="P73" s="164">
        <v>0</v>
      </c>
      <c r="Q73" s="164">
        <v>0</v>
      </c>
      <c r="R73" s="164">
        <v>0</v>
      </c>
      <c r="S73" s="164">
        <v>0</v>
      </c>
      <c r="T73" s="164">
        <v>0</v>
      </c>
      <c r="U73" s="164">
        <v>0</v>
      </c>
      <c r="V73" s="164">
        <v>0</v>
      </c>
      <c r="W73" s="164">
        <v>0</v>
      </c>
      <c r="X73" s="164">
        <v>0</v>
      </c>
      <c r="Y73" s="164">
        <v>0</v>
      </c>
      <c r="Z73" s="184">
        <v>0</v>
      </c>
      <c r="AA73" s="66"/>
    </row>
    <row r="74" spans="2:27" ht="12.75" collapsed="1">
      <c r="B74" s="2"/>
      <c r="E74" s="58"/>
      <c r="F74" s="61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84"/>
      <c r="AA74" s="66"/>
    </row>
    <row r="75" spans="2:27" ht="12.75">
      <c r="B75" s="19" t="s">
        <v>112</v>
      </c>
      <c r="E75" s="50" t="s">
        <v>164</v>
      </c>
      <c r="F75" s="61"/>
      <c r="G75" s="164">
        <v>-1.8289901514603168</v>
      </c>
      <c r="H75" s="164">
        <v>-1.7755057368662417</v>
      </c>
      <c r="I75" s="164">
        <v>-1.4395985458045222</v>
      </c>
      <c r="J75" s="164">
        <v>-1.165054038308414</v>
      </c>
      <c r="K75" s="164">
        <v>-0.30915665282447935</v>
      </c>
      <c r="L75" s="164">
        <v>0.10717518461665843</v>
      </c>
      <c r="M75" s="164">
        <v>0.6166363333587399</v>
      </c>
      <c r="N75" s="164">
        <v>1.1810682211613064</v>
      </c>
      <c r="O75" s="164">
        <v>1.8543181844234442</v>
      </c>
      <c r="P75" s="164">
        <v>2.707594361241592</v>
      </c>
      <c r="Q75" s="164">
        <v>3.456042986091435</v>
      </c>
      <c r="R75" s="164">
        <v>4.322185523522341</v>
      </c>
      <c r="S75" s="164">
        <v>5.323531560353974</v>
      </c>
      <c r="T75" s="164">
        <v>6.480172345380629</v>
      </c>
      <c r="U75" s="164">
        <v>7.815159274419724</v>
      </c>
      <c r="V75" s="164">
        <v>9.176062675826453</v>
      </c>
      <c r="W75" s="164">
        <v>10.721777080515858</v>
      </c>
      <c r="X75" s="164">
        <v>12.47693244594888</v>
      </c>
      <c r="Y75" s="164">
        <v>14.469445086350335</v>
      </c>
      <c r="Z75" s="184">
        <v>16.730956922980585</v>
      </c>
      <c r="AA75" s="66"/>
    </row>
    <row r="76" spans="2:27" ht="12.75">
      <c r="B76" s="2"/>
      <c r="E76" s="58"/>
      <c r="F76" s="61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84"/>
      <c r="AA76" s="66"/>
    </row>
    <row r="77" spans="2:27" ht="12.75">
      <c r="B77" s="4" t="s">
        <v>113</v>
      </c>
      <c r="E77" s="50" t="s">
        <v>164</v>
      </c>
      <c r="F77" s="61"/>
      <c r="G77" s="164">
        <v>0.5358907376000001</v>
      </c>
      <c r="H77" s="164">
        <v>0.5358907376000001</v>
      </c>
      <c r="I77" s="164">
        <v>0.5358907376000001</v>
      </c>
      <c r="J77" s="164">
        <v>0.5364266283376001</v>
      </c>
      <c r="K77" s="164">
        <v>0.5364266283376001</v>
      </c>
      <c r="L77" s="164">
        <v>0.5364266283376001</v>
      </c>
      <c r="M77" s="164">
        <v>0.5364266283376001</v>
      </c>
      <c r="N77" s="164">
        <v>0.5364266283376001</v>
      </c>
      <c r="O77" s="164">
        <v>0.5364266283376001</v>
      </c>
      <c r="P77" s="164">
        <v>0.5364266283376001</v>
      </c>
      <c r="Q77" s="164">
        <v>0.5364266283376001</v>
      </c>
      <c r="R77" s="164">
        <v>0.5356227922312001</v>
      </c>
      <c r="S77" s="164">
        <v>0.5288169798636801</v>
      </c>
      <c r="T77" s="164">
        <v>0.5164736298742935</v>
      </c>
      <c r="U77" s="164">
        <v>0.49859274226304007</v>
      </c>
      <c r="V77" s="164">
        <v>0.4807118546517868</v>
      </c>
      <c r="W77" s="164">
        <v>0.4628309670405334</v>
      </c>
      <c r="X77" s="164">
        <v>0.4449500794292801</v>
      </c>
      <c r="Y77" s="164">
        <v>0.4270691918180267</v>
      </c>
      <c r="Z77" s="184">
        <v>0.4091883042067734</v>
      </c>
      <c r="AA77" s="66"/>
    </row>
    <row r="78" spans="2:27" ht="12.75">
      <c r="B78" s="2"/>
      <c r="E78" s="58"/>
      <c r="F78" s="61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82"/>
      <c r="R78" s="164"/>
      <c r="S78" s="164"/>
      <c r="T78" s="164"/>
      <c r="U78" s="164"/>
      <c r="V78" s="164"/>
      <c r="W78" s="164"/>
      <c r="X78" s="164"/>
      <c r="Y78" s="164"/>
      <c r="Z78" s="184"/>
      <c r="AA78" s="66"/>
    </row>
    <row r="79" spans="2:27" ht="12.75">
      <c r="B79" s="19" t="s">
        <v>114</v>
      </c>
      <c r="E79" s="50" t="s">
        <v>164</v>
      </c>
      <c r="F79" s="145"/>
      <c r="G79" s="164">
        <v>-2.364880889060317</v>
      </c>
      <c r="H79" s="164">
        <v>-2.3113964744662416</v>
      </c>
      <c r="I79" s="164">
        <v>-1.9754892834045221</v>
      </c>
      <c r="J79" s="164">
        <v>-1.701480666646014</v>
      </c>
      <c r="K79" s="164">
        <v>-0.8455832811620795</v>
      </c>
      <c r="L79" s="164">
        <v>-0.4292514437209417</v>
      </c>
      <c r="M79" s="164">
        <v>0.08020970502113978</v>
      </c>
      <c r="N79" s="164">
        <v>0.6446415928237063</v>
      </c>
      <c r="O79" s="164">
        <v>1.317891556085844</v>
      </c>
      <c r="P79" s="164">
        <v>2.171167732903992</v>
      </c>
      <c r="Q79" s="164">
        <v>2.9196163577538345</v>
      </c>
      <c r="R79" s="164">
        <v>3.786562731291141</v>
      </c>
      <c r="S79" s="164">
        <v>4.794714580490294</v>
      </c>
      <c r="T79" s="164">
        <v>5.963698715506335</v>
      </c>
      <c r="U79" s="164">
        <v>7.316566532156684</v>
      </c>
      <c r="V79" s="164">
        <v>8.695350821174666</v>
      </c>
      <c r="W79" s="164">
        <v>10.258946113475325</v>
      </c>
      <c r="X79" s="164">
        <v>12.0319823665196</v>
      </c>
      <c r="Y79" s="164">
        <v>14.04237589453231</v>
      </c>
      <c r="Z79" s="184">
        <v>16.321768618773813</v>
      </c>
      <c r="AA79" s="66"/>
    </row>
    <row r="80" spans="2:27" ht="12.75">
      <c r="B80" s="2"/>
      <c r="E80" s="58"/>
      <c r="F80" s="61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82"/>
      <c r="R80" s="164"/>
      <c r="S80" s="164"/>
      <c r="T80" s="164"/>
      <c r="U80" s="164"/>
      <c r="V80" s="164"/>
      <c r="W80" s="164"/>
      <c r="X80" s="164"/>
      <c r="Y80" s="164"/>
      <c r="Z80" s="184"/>
      <c r="AA80" s="66"/>
    </row>
    <row r="81" spans="2:27" ht="12.75">
      <c r="B81" s="4" t="s">
        <v>216</v>
      </c>
      <c r="E81" s="50" t="s">
        <v>164</v>
      </c>
      <c r="F81" s="61"/>
      <c r="G81" s="164">
        <v>0</v>
      </c>
      <c r="H81" s="164">
        <v>0</v>
      </c>
      <c r="I81" s="164">
        <v>0</v>
      </c>
      <c r="J81" s="164">
        <v>0</v>
      </c>
      <c r="K81" s="164">
        <v>0</v>
      </c>
      <c r="L81" s="164">
        <v>0</v>
      </c>
      <c r="M81" s="164">
        <v>0</v>
      </c>
      <c r="N81" s="164">
        <v>0</v>
      </c>
      <c r="O81" s="164">
        <v>0</v>
      </c>
      <c r="P81" s="164">
        <v>0</v>
      </c>
      <c r="Q81" s="164">
        <v>0</v>
      </c>
      <c r="R81" s="164">
        <v>0</v>
      </c>
      <c r="S81" s="164">
        <v>0</v>
      </c>
      <c r="T81" s="164">
        <v>0</v>
      </c>
      <c r="U81" s="164">
        <v>0</v>
      </c>
      <c r="V81" s="164">
        <v>0</v>
      </c>
      <c r="W81" s="164">
        <v>0</v>
      </c>
      <c r="X81" s="164">
        <v>0</v>
      </c>
      <c r="Y81" s="164">
        <v>0</v>
      </c>
      <c r="Z81" s="184">
        <v>0</v>
      </c>
      <c r="AA81" s="66"/>
    </row>
    <row r="82" spans="2:27" ht="12.75">
      <c r="B82" s="2"/>
      <c r="E82" s="58"/>
      <c r="F82" s="61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82"/>
      <c r="R82" s="164"/>
      <c r="S82" s="164"/>
      <c r="T82" s="164"/>
      <c r="U82" s="164"/>
      <c r="V82" s="164"/>
      <c r="W82" s="164"/>
      <c r="X82" s="164"/>
      <c r="Y82" s="164"/>
      <c r="Z82" s="184"/>
      <c r="AA82" s="66"/>
    </row>
    <row r="83" spans="2:27" ht="12.75">
      <c r="B83" s="19" t="s">
        <v>115</v>
      </c>
      <c r="E83" s="50" t="s">
        <v>164</v>
      </c>
      <c r="F83" s="61"/>
      <c r="G83" s="164">
        <v>-2.364880889060317</v>
      </c>
      <c r="H83" s="164">
        <v>-2.3113964744662416</v>
      </c>
      <c r="I83" s="164">
        <v>-1.9754892834045221</v>
      </c>
      <c r="J83" s="164">
        <v>-1.701480666646014</v>
      </c>
      <c r="K83" s="164">
        <v>-0.8455832811620795</v>
      </c>
      <c r="L83" s="164">
        <v>-0.4292514437209417</v>
      </c>
      <c r="M83" s="164">
        <v>0.08020970502113978</v>
      </c>
      <c r="N83" s="164">
        <v>0.6446415928237063</v>
      </c>
      <c r="O83" s="164">
        <v>1.317891556085844</v>
      </c>
      <c r="P83" s="164">
        <v>2.171167732903992</v>
      </c>
      <c r="Q83" s="182">
        <v>2.9196163577538345</v>
      </c>
      <c r="R83" s="164">
        <v>3.786562731291141</v>
      </c>
      <c r="S83" s="164">
        <v>4.794714580490294</v>
      </c>
      <c r="T83" s="164">
        <v>5.963698715506335</v>
      </c>
      <c r="U83" s="164">
        <v>7.316566532156684</v>
      </c>
      <c r="V83" s="164">
        <v>8.695350821174666</v>
      </c>
      <c r="W83" s="164">
        <v>10.258946113475325</v>
      </c>
      <c r="X83" s="164">
        <v>12.0319823665196</v>
      </c>
      <c r="Y83" s="164">
        <v>14.04237589453231</v>
      </c>
      <c r="Z83" s="184">
        <v>16.321768618773813</v>
      </c>
      <c r="AA83" s="66"/>
    </row>
    <row r="84" spans="2:27" ht="12.75">
      <c r="B84" s="4" t="s">
        <v>116</v>
      </c>
      <c r="E84" s="50" t="s">
        <v>164</v>
      </c>
      <c r="F84" s="61"/>
      <c r="G84" s="164">
        <v>-2.364880889060317</v>
      </c>
      <c r="H84" s="164">
        <v>-4.676277363526559</v>
      </c>
      <c r="I84" s="164">
        <v>-6.651766646931081</v>
      </c>
      <c r="J84" s="164">
        <v>-8.353247313577096</v>
      </c>
      <c r="K84" s="164">
        <v>-9.198830594739176</v>
      </c>
      <c r="L84" s="164">
        <v>-9.628082038460118</v>
      </c>
      <c r="M84" s="164">
        <v>-9.547872333438978</v>
      </c>
      <c r="N84" s="164">
        <v>-8.903230740615271</v>
      </c>
      <c r="O84" s="164">
        <v>-7.585339184529428</v>
      </c>
      <c r="P84" s="164">
        <v>-5.414171451625435</v>
      </c>
      <c r="Q84" s="182">
        <v>-2.494555093871601</v>
      </c>
      <c r="R84" s="164">
        <v>1.2920076374195402</v>
      </c>
      <c r="S84" s="164">
        <v>6.086722217909834</v>
      </c>
      <c r="T84" s="164">
        <v>12.05042093341617</v>
      </c>
      <c r="U84" s="164">
        <v>19.366987465572855</v>
      </c>
      <c r="V84" s="164">
        <v>28.06233828674752</v>
      </c>
      <c r="W84" s="164">
        <v>38.321284400222844</v>
      </c>
      <c r="X84" s="164">
        <v>50.35326676674244</v>
      </c>
      <c r="Y84" s="164">
        <v>64.39564266127475</v>
      </c>
      <c r="Z84" s="184">
        <v>80.71741128004857</v>
      </c>
      <c r="AA84" s="66"/>
    </row>
    <row r="85" spans="2:27" ht="12.75">
      <c r="B85" s="70"/>
      <c r="E85" s="188"/>
      <c r="F85" s="118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94"/>
      <c r="R85" s="114"/>
      <c r="S85" s="114"/>
      <c r="T85" s="114"/>
      <c r="U85" s="114"/>
      <c r="V85" s="114"/>
      <c r="W85" s="114"/>
      <c r="X85" s="114"/>
      <c r="Y85" s="114"/>
      <c r="Z85" s="143"/>
      <c r="AA85" s="66"/>
    </row>
    <row r="86" spans="2:27" ht="12.75">
      <c r="B86" s="60" t="s">
        <v>198</v>
      </c>
      <c r="C86" s="1"/>
      <c r="D86" s="1"/>
      <c r="E86" s="28"/>
      <c r="F86" s="3" t="s">
        <v>146</v>
      </c>
      <c r="H86" s="76" t="s">
        <v>215</v>
      </c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66"/>
    </row>
    <row r="87" spans="6:27" ht="12.75">
      <c r="F87" s="113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113"/>
      <c r="R87" s="66"/>
      <c r="S87" s="66"/>
      <c r="T87" s="66"/>
      <c r="U87" s="66"/>
      <c r="V87" s="66"/>
      <c r="W87" s="66"/>
      <c r="X87" s="66"/>
      <c r="Y87" s="66"/>
      <c r="Z87" s="66"/>
      <c r="AA87" s="66"/>
    </row>
    <row r="88" spans="6:27" ht="12.75">
      <c r="F88" s="113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113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6:27" ht="12.75">
      <c r="F89" s="113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113"/>
      <c r="R89" s="66"/>
      <c r="S89" s="66"/>
      <c r="T89" s="66"/>
      <c r="U89" s="66"/>
      <c r="V89" s="66"/>
      <c r="W89" s="66"/>
      <c r="X89" s="66"/>
      <c r="Y89" s="66"/>
      <c r="Z89" s="66"/>
      <c r="AA89" s="66"/>
    </row>
    <row r="90" spans="2:27" ht="18">
      <c r="B90" s="298" t="s">
        <v>253</v>
      </c>
      <c r="E90" s="135"/>
      <c r="F90" s="66"/>
      <c r="H90" s="109"/>
      <c r="I90" s="303" t="s">
        <v>251</v>
      </c>
      <c r="J90" s="109"/>
      <c r="L90" s="109"/>
      <c r="M90" s="109"/>
      <c r="N90" s="109" t="s">
        <v>147</v>
      </c>
      <c r="O90" s="109"/>
      <c r="Q90" s="109"/>
      <c r="R90" s="109" t="s">
        <v>163</v>
      </c>
      <c r="S90" s="66"/>
      <c r="T90" s="66"/>
      <c r="U90" s="109"/>
      <c r="V90" s="109"/>
      <c r="W90" s="109"/>
      <c r="X90" s="109"/>
      <c r="Y90" s="109"/>
      <c r="Z90" s="109"/>
      <c r="AA90" s="66"/>
    </row>
    <row r="91" spans="5:27" ht="12.75">
      <c r="E91" s="135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</row>
    <row r="92" spans="2:27" ht="12.75">
      <c r="B92" s="8"/>
      <c r="C92" s="9"/>
      <c r="D92" s="9"/>
      <c r="E92" s="122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40"/>
      <c r="AA92" s="66"/>
    </row>
    <row r="93" spans="2:27" ht="12.75">
      <c r="B93" s="35" t="s">
        <v>72</v>
      </c>
      <c r="C93" s="151"/>
      <c r="D93" s="151"/>
      <c r="E93" s="56" t="s">
        <v>0</v>
      </c>
      <c r="F93" s="226">
        <v>2005</v>
      </c>
      <c r="G93" s="225">
        <v>2006</v>
      </c>
      <c r="H93" s="225">
        <v>2007</v>
      </c>
      <c r="I93" s="225">
        <v>2008</v>
      </c>
      <c r="J93" s="225">
        <v>2009</v>
      </c>
      <c r="K93" s="225">
        <v>2010</v>
      </c>
      <c r="L93" s="225">
        <v>2011</v>
      </c>
      <c r="M93" s="225">
        <v>2012</v>
      </c>
      <c r="N93" s="225">
        <v>2013</v>
      </c>
      <c r="O93" s="225">
        <v>2014</v>
      </c>
      <c r="P93" s="225">
        <v>2015</v>
      </c>
      <c r="Q93" s="225">
        <v>2016</v>
      </c>
      <c r="R93" s="225">
        <v>2017</v>
      </c>
      <c r="S93" s="225">
        <v>2018</v>
      </c>
      <c r="T93" s="225">
        <v>2019</v>
      </c>
      <c r="U93" s="225">
        <v>2020</v>
      </c>
      <c r="V93" s="225">
        <v>2021</v>
      </c>
      <c r="W93" s="225">
        <v>2022</v>
      </c>
      <c r="X93" s="225">
        <v>2023</v>
      </c>
      <c r="Y93" s="225">
        <v>2024</v>
      </c>
      <c r="Z93" s="224">
        <v>2025</v>
      </c>
      <c r="AA93" s="66"/>
    </row>
    <row r="94" spans="2:27" ht="12.75">
      <c r="B94" s="10"/>
      <c r="C94" s="96"/>
      <c r="D94" s="96"/>
      <c r="E94" s="58"/>
      <c r="F94" s="22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42"/>
      <c r="AA94" s="66"/>
    </row>
    <row r="95" spans="2:27" ht="12.75">
      <c r="B95" s="13" t="s">
        <v>117</v>
      </c>
      <c r="C95" s="1"/>
      <c r="D95" s="1"/>
      <c r="E95" s="122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40"/>
      <c r="AA95" s="66"/>
    </row>
    <row r="96" spans="2:27" ht="12.75">
      <c r="B96" s="4" t="s">
        <v>118</v>
      </c>
      <c r="E96" s="50" t="s">
        <v>164</v>
      </c>
      <c r="F96" s="61"/>
      <c r="G96" s="164">
        <v>-2.364880889060317</v>
      </c>
      <c r="H96" s="164">
        <v>-2.3113964744662416</v>
      </c>
      <c r="I96" s="164">
        <v>-1.9754892834045221</v>
      </c>
      <c r="J96" s="164">
        <v>-1.701480666646014</v>
      </c>
      <c r="K96" s="164">
        <v>-0.8455832811620795</v>
      </c>
      <c r="L96" s="164">
        <v>-0.4292514437209417</v>
      </c>
      <c r="M96" s="164">
        <v>0.08020970502113978</v>
      </c>
      <c r="N96" s="164">
        <v>0.6446415928237063</v>
      </c>
      <c r="O96" s="164">
        <v>1.317891556085844</v>
      </c>
      <c r="P96" s="164">
        <v>2.171167732903992</v>
      </c>
      <c r="Q96" s="182">
        <v>2.9196163577538345</v>
      </c>
      <c r="R96" s="164">
        <v>3.786562731291141</v>
      </c>
      <c r="S96" s="164">
        <v>4.794714580490294</v>
      </c>
      <c r="T96" s="164">
        <v>5.963698715506335</v>
      </c>
      <c r="U96" s="164">
        <v>7.316566532156684</v>
      </c>
      <c r="V96" s="164">
        <v>8.695350821174666</v>
      </c>
      <c r="W96" s="164">
        <v>10.258946113475325</v>
      </c>
      <c r="X96" s="164">
        <v>12.0319823665196</v>
      </c>
      <c r="Y96" s="164">
        <v>14.04237589453231</v>
      </c>
      <c r="Z96" s="184">
        <v>16.321768618773813</v>
      </c>
      <c r="AA96" s="66"/>
    </row>
    <row r="97" spans="2:27" ht="12.75">
      <c r="B97" s="4" t="s">
        <v>119</v>
      </c>
      <c r="E97" s="50" t="s">
        <v>164</v>
      </c>
      <c r="F97" s="61"/>
      <c r="G97" s="164">
        <v>1.3160581594191405</v>
      </c>
      <c r="H97" s="164">
        <v>1.3160581594191405</v>
      </c>
      <c r="I97" s="164">
        <v>1.3160581594191405</v>
      </c>
      <c r="J97" s="164">
        <v>1.3160581594191405</v>
      </c>
      <c r="K97" s="164">
        <v>1.3160581594191405</v>
      </c>
      <c r="L97" s="164">
        <v>1.3160581594191405</v>
      </c>
      <c r="M97" s="164">
        <v>1.3160581594191405</v>
      </c>
      <c r="N97" s="164">
        <v>1.3160581594191405</v>
      </c>
      <c r="O97" s="164">
        <v>1.3160581594191405</v>
      </c>
      <c r="P97" s="164">
        <v>1.3160581594191405</v>
      </c>
      <c r="Q97" s="182">
        <v>1.3160581594191405</v>
      </c>
      <c r="R97" s="164">
        <v>1.3160581594191405</v>
      </c>
      <c r="S97" s="164">
        <v>1.3160581594191405</v>
      </c>
      <c r="T97" s="164">
        <v>1.3160581594191405</v>
      </c>
      <c r="U97" s="164">
        <v>1.3160581594191405</v>
      </c>
      <c r="V97" s="164">
        <v>1.3160581594191405</v>
      </c>
      <c r="W97" s="164">
        <v>1.3160581594191405</v>
      </c>
      <c r="X97" s="164">
        <v>1.3160581594191405</v>
      </c>
      <c r="Y97" s="164">
        <v>1.3160581594191405</v>
      </c>
      <c r="Z97" s="184">
        <v>1.3160581594191405</v>
      </c>
      <c r="AA97" s="66"/>
    </row>
    <row r="98" spans="2:27" ht="12.75">
      <c r="B98" s="2"/>
      <c r="E98" s="58"/>
      <c r="F98" s="61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82"/>
      <c r="R98" s="164"/>
      <c r="S98" s="164"/>
      <c r="T98" s="164"/>
      <c r="U98" s="164"/>
      <c r="V98" s="164"/>
      <c r="W98" s="164"/>
      <c r="X98" s="164"/>
      <c r="Y98" s="164"/>
      <c r="Z98" s="184"/>
      <c r="AA98" s="66"/>
    </row>
    <row r="99" spans="2:27" ht="12.75">
      <c r="B99" s="4" t="s">
        <v>120</v>
      </c>
      <c r="E99" s="50" t="s">
        <v>164</v>
      </c>
      <c r="F99" s="61"/>
      <c r="G99" s="164">
        <v>-1.0488227296411763</v>
      </c>
      <c r="H99" s="164">
        <v>-0.9953383150471011</v>
      </c>
      <c r="I99" s="164">
        <v>-0.6594311239853816</v>
      </c>
      <c r="J99" s="164">
        <v>-0.38542250722687355</v>
      </c>
      <c r="K99" s="164">
        <v>0.470474878257061</v>
      </c>
      <c r="L99" s="164">
        <v>0.8868067156981988</v>
      </c>
      <c r="M99" s="164">
        <v>1.3962678644402802</v>
      </c>
      <c r="N99" s="164">
        <v>1.9606997522428466</v>
      </c>
      <c r="O99" s="164">
        <v>2.6339497155049845</v>
      </c>
      <c r="P99" s="164">
        <v>3.4872258923231323</v>
      </c>
      <c r="Q99" s="182">
        <v>4.235674517172975</v>
      </c>
      <c r="R99" s="164">
        <v>5.1026208907102815</v>
      </c>
      <c r="S99" s="164">
        <v>6.110772739909434</v>
      </c>
      <c r="T99" s="164">
        <v>7.279756874925475</v>
      </c>
      <c r="U99" s="164">
        <v>8.632624691575824</v>
      </c>
      <c r="V99" s="164">
        <v>10.011408980593806</v>
      </c>
      <c r="W99" s="164">
        <v>11.575004272894466</v>
      </c>
      <c r="X99" s="164">
        <v>13.34804052593874</v>
      </c>
      <c r="Y99" s="164">
        <v>15.35843405395145</v>
      </c>
      <c r="Z99" s="184">
        <v>17.637826778192952</v>
      </c>
      <c r="AA99" s="66"/>
    </row>
    <row r="100" spans="2:27" ht="12.75">
      <c r="B100" s="2"/>
      <c r="E100" s="58"/>
      <c r="F100" s="61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82"/>
      <c r="R100" s="164"/>
      <c r="S100" s="164"/>
      <c r="T100" s="164"/>
      <c r="U100" s="164"/>
      <c r="V100" s="164"/>
      <c r="W100" s="164"/>
      <c r="X100" s="164"/>
      <c r="Y100" s="164"/>
      <c r="Z100" s="184"/>
      <c r="AA100" s="66"/>
    </row>
    <row r="101" spans="2:27" ht="12.75">
      <c r="B101" s="4" t="s">
        <v>121</v>
      </c>
      <c r="E101" s="50" t="s">
        <v>164</v>
      </c>
      <c r="F101" s="61"/>
      <c r="G101" s="182">
        <v>-0.00030433108521618624</v>
      </c>
      <c r="H101" s="182">
        <v>0.029988758189628026</v>
      </c>
      <c r="I101" s="182">
        <v>0.07908697906055735</v>
      </c>
      <c r="J101" s="182">
        <v>0.1279304210578527</v>
      </c>
      <c r="K101" s="182">
        <v>0.21056883257596984</v>
      </c>
      <c r="L101" s="182">
        <v>0.25319523804780025</v>
      </c>
      <c r="M101" s="182">
        <v>0.30429205878781146</v>
      </c>
      <c r="N101" s="182">
        <v>0.3604265881021272</v>
      </c>
      <c r="O101" s="182">
        <v>0.4264543367496273</v>
      </c>
      <c r="P101" s="182">
        <v>0.510997925163643</v>
      </c>
      <c r="Q101" s="182">
        <v>0.5831247227653706</v>
      </c>
      <c r="R101" s="182">
        <v>0.6658938447544265</v>
      </c>
      <c r="S101" s="182">
        <v>0.7608845711069919</v>
      </c>
      <c r="T101" s="182">
        <v>0.8699088067342148</v>
      </c>
      <c r="U101" s="182">
        <v>0.9950451534246317</v>
      </c>
      <c r="V101" s="182">
        <v>1.122330390523109</v>
      </c>
      <c r="W101" s="182">
        <v>1.2662817855601674</v>
      </c>
      <c r="X101" s="182">
        <v>1.4291182069636181</v>
      </c>
      <c r="Y101" s="182">
        <v>1.613354429048082</v>
      </c>
      <c r="Z101" s="183">
        <v>1.821840658713849</v>
      </c>
      <c r="AA101" s="66"/>
    </row>
    <row r="102" spans="2:27" ht="12.75">
      <c r="B102" s="73" t="s">
        <v>122</v>
      </c>
      <c r="E102" s="58"/>
      <c r="F102" s="61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82"/>
      <c r="R102" s="164"/>
      <c r="S102" s="164"/>
      <c r="T102" s="164"/>
      <c r="U102" s="164"/>
      <c r="V102" s="164"/>
      <c r="W102" s="164"/>
      <c r="X102" s="164"/>
      <c r="Y102" s="164"/>
      <c r="Z102" s="184"/>
      <c r="AA102" s="66"/>
    </row>
    <row r="103" spans="2:27" ht="12.75">
      <c r="B103" s="4" t="s">
        <v>217</v>
      </c>
      <c r="E103" s="50" t="s">
        <v>164</v>
      </c>
      <c r="F103" s="61"/>
      <c r="G103" s="164">
        <v>0.96460332768</v>
      </c>
      <c r="H103" s="164">
        <v>7.2023715133440005</v>
      </c>
      <c r="I103" s="164">
        <v>6.64504514624</v>
      </c>
      <c r="J103" s="164">
        <v>6.64504514624</v>
      </c>
      <c r="K103" s="164">
        <v>0</v>
      </c>
      <c r="L103" s="164">
        <v>0</v>
      </c>
      <c r="M103" s="164">
        <v>0</v>
      </c>
      <c r="N103" s="164">
        <v>0</v>
      </c>
      <c r="O103" s="164">
        <v>0</v>
      </c>
      <c r="P103" s="164">
        <v>0</v>
      </c>
      <c r="Q103" s="182">
        <v>0</v>
      </c>
      <c r="R103" s="164">
        <v>0</v>
      </c>
      <c r="S103" s="164">
        <v>0</v>
      </c>
      <c r="T103" s="164">
        <v>0</v>
      </c>
      <c r="U103" s="164">
        <v>0</v>
      </c>
      <c r="V103" s="164">
        <v>0</v>
      </c>
      <c r="W103" s="164">
        <v>0</v>
      </c>
      <c r="X103" s="164">
        <v>0</v>
      </c>
      <c r="Y103" s="164">
        <v>0</v>
      </c>
      <c r="Z103" s="184">
        <v>0</v>
      </c>
      <c r="AA103" s="66"/>
    </row>
    <row r="104" spans="2:27" ht="12.75">
      <c r="B104" s="4" t="s">
        <v>123</v>
      </c>
      <c r="E104" s="50" t="s">
        <v>164</v>
      </c>
      <c r="F104" s="61"/>
      <c r="G104" s="164">
        <v>0</v>
      </c>
      <c r="H104" s="164">
        <v>0</v>
      </c>
      <c r="I104" s="164">
        <v>0</v>
      </c>
      <c r="J104" s="164">
        <v>0</v>
      </c>
      <c r="K104" s="164">
        <v>0</v>
      </c>
      <c r="L104" s="164">
        <v>0</v>
      </c>
      <c r="M104" s="164">
        <v>0</v>
      </c>
      <c r="N104" s="164">
        <v>0</v>
      </c>
      <c r="O104" s="164">
        <v>0</v>
      </c>
      <c r="P104" s="164">
        <v>0</v>
      </c>
      <c r="Q104" s="182">
        <v>0</v>
      </c>
      <c r="R104" s="164">
        <v>0</v>
      </c>
      <c r="S104" s="164">
        <v>0</v>
      </c>
      <c r="T104" s="164">
        <v>0</v>
      </c>
      <c r="U104" s="164">
        <v>0</v>
      </c>
      <c r="V104" s="164">
        <v>0</v>
      </c>
      <c r="W104" s="164">
        <v>0</v>
      </c>
      <c r="X104" s="164">
        <v>0</v>
      </c>
      <c r="Y104" s="164">
        <v>0</v>
      </c>
      <c r="Z104" s="184">
        <v>0</v>
      </c>
      <c r="AA104" s="66"/>
    </row>
    <row r="105" spans="2:27" ht="12.75">
      <c r="B105" s="4" t="s">
        <v>124</v>
      </c>
      <c r="E105" s="50" t="s">
        <v>164</v>
      </c>
      <c r="F105" s="61"/>
      <c r="G105" s="164">
        <v>0.24115083192</v>
      </c>
      <c r="H105" s="164">
        <v>1.8005928783360001</v>
      </c>
      <c r="I105" s="164">
        <v>1.66126128656</v>
      </c>
      <c r="J105" s="164">
        <v>1.66126128656</v>
      </c>
      <c r="K105" s="164">
        <v>0</v>
      </c>
      <c r="L105" s="164">
        <v>0</v>
      </c>
      <c r="M105" s="164">
        <v>0</v>
      </c>
      <c r="N105" s="164">
        <v>0</v>
      </c>
      <c r="O105" s="164">
        <v>0</v>
      </c>
      <c r="P105" s="164">
        <v>0</v>
      </c>
      <c r="Q105" s="182">
        <v>0</v>
      </c>
      <c r="R105" s="164">
        <v>0</v>
      </c>
      <c r="S105" s="164">
        <v>0</v>
      </c>
      <c r="T105" s="164">
        <v>0</v>
      </c>
      <c r="U105" s="164">
        <v>0</v>
      </c>
      <c r="V105" s="164">
        <v>0</v>
      </c>
      <c r="W105" s="164">
        <v>0</v>
      </c>
      <c r="X105" s="164">
        <v>0</v>
      </c>
      <c r="Y105" s="164">
        <v>0</v>
      </c>
      <c r="Z105" s="184">
        <v>0</v>
      </c>
      <c r="AA105" s="66"/>
    </row>
    <row r="106" spans="2:27" ht="12.75" customHeight="1">
      <c r="B106" s="4" t="s">
        <v>125</v>
      </c>
      <c r="E106" s="50" t="s">
        <v>164</v>
      </c>
      <c r="F106" s="61"/>
      <c r="G106" s="182">
        <v>0</v>
      </c>
      <c r="H106" s="182">
        <v>0</v>
      </c>
      <c r="I106" s="182">
        <v>0</v>
      </c>
      <c r="J106" s="182">
        <v>0</v>
      </c>
      <c r="K106" s="182">
        <v>0</v>
      </c>
      <c r="L106" s="182">
        <v>0</v>
      </c>
      <c r="M106" s="182">
        <v>0</v>
      </c>
      <c r="N106" s="182">
        <v>0</v>
      </c>
      <c r="O106" s="182">
        <v>0</v>
      </c>
      <c r="P106" s="182">
        <v>0</v>
      </c>
      <c r="Q106" s="182">
        <v>0</v>
      </c>
      <c r="R106" s="182">
        <v>0</v>
      </c>
      <c r="S106" s="182">
        <v>0</v>
      </c>
      <c r="T106" s="182">
        <v>0</v>
      </c>
      <c r="U106" s="182">
        <v>0</v>
      </c>
      <c r="V106" s="182">
        <v>0</v>
      </c>
      <c r="W106" s="182">
        <v>0</v>
      </c>
      <c r="X106" s="182">
        <v>0</v>
      </c>
      <c r="Y106" s="182">
        <v>0</v>
      </c>
      <c r="Z106" s="183">
        <v>0</v>
      </c>
      <c r="AA106" s="66"/>
    </row>
    <row r="107" spans="2:27" ht="12.75" hidden="1" outlineLevel="1">
      <c r="B107" s="4" t="s">
        <v>126</v>
      </c>
      <c r="E107" s="50" t="s">
        <v>164</v>
      </c>
      <c r="F107" s="61"/>
      <c r="G107" s="182">
        <v>0</v>
      </c>
      <c r="H107" s="182">
        <v>0</v>
      </c>
      <c r="I107" s="182">
        <v>0</v>
      </c>
      <c r="J107" s="182">
        <v>0</v>
      </c>
      <c r="K107" s="182">
        <v>0</v>
      </c>
      <c r="L107" s="182">
        <v>0</v>
      </c>
      <c r="M107" s="182">
        <v>0</v>
      </c>
      <c r="N107" s="182">
        <v>0</v>
      </c>
      <c r="O107" s="182">
        <v>0</v>
      </c>
      <c r="P107" s="182">
        <v>0</v>
      </c>
      <c r="Q107" s="182">
        <v>0</v>
      </c>
      <c r="R107" s="182">
        <v>0</v>
      </c>
      <c r="S107" s="182">
        <v>0</v>
      </c>
      <c r="T107" s="182">
        <v>0</v>
      </c>
      <c r="U107" s="182">
        <v>0</v>
      </c>
      <c r="V107" s="182">
        <v>0</v>
      </c>
      <c r="W107" s="182">
        <v>0</v>
      </c>
      <c r="X107" s="182">
        <v>0</v>
      </c>
      <c r="Y107" s="182">
        <v>0</v>
      </c>
      <c r="Z107" s="183">
        <v>0</v>
      </c>
      <c r="AA107" s="66"/>
    </row>
    <row r="108" spans="2:27" ht="12.75" collapsed="1">
      <c r="B108" s="2"/>
      <c r="E108" s="50"/>
      <c r="F108" s="61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82"/>
      <c r="R108" s="164"/>
      <c r="S108" s="164"/>
      <c r="T108" s="164"/>
      <c r="U108" s="164"/>
      <c r="V108" s="164"/>
      <c r="W108" s="164"/>
      <c r="X108" s="164"/>
      <c r="Y108" s="164"/>
      <c r="Z108" s="184"/>
      <c r="AA108" s="66"/>
    </row>
    <row r="109" spans="2:27" ht="12.75">
      <c r="B109" s="371" t="s">
        <v>127</v>
      </c>
      <c r="C109" s="172"/>
      <c r="E109" s="50" t="s">
        <v>164</v>
      </c>
      <c r="F109" s="61"/>
      <c r="G109" s="164">
        <v>0.1566270988736075</v>
      </c>
      <c r="H109" s="164">
        <v>8.037614834822527</v>
      </c>
      <c r="I109" s="164">
        <v>7.725962287875176</v>
      </c>
      <c r="J109" s="164">
        <v>8.04881434663098</v>
      </c>
      <c r="K109" s="164">
        <v>0.6810437108330308</v>
      </c>
      <c r="L109" s="164">
        <v>1.140001953745999</v>
      </c>
      <c r="M109" s="164">
        <v>1.7005599232280917</v>
      </c>
      <c r="N109" s="164">
        <v>2.321126340344974</v>
      </c>
      <c r="O109" s="164">
        <v>3.060404052254612</v>
      </c>
      <c r="P109" s="164">
        <v>3.9982238174867755</v>
      </c>
      <c r="Q109" s="182">
        <v>4.818799239938346</v>
      </c>
      <c r="R109" s="164">
        <v>5.7685147354647075</v>
      </c>
      <c r="S109" s="164">
        <v>6.871657311016426</v>
      </c>
      <c r="T109" s="164">
        <v>8.14966568165969</v>
      </c>
      <c r="U109" s="164">
        <v>9.627669845000456</v>
      </c>
      <c r="V109" s="164">
        <v>11.133739371116915</v>
      </c>
      <c r="W109" s="164">
        <v>12.841286058454633</v>
      </c>
      <c r="X109" s="164">
        <v>14.77715873290236</v>
      </c>
      <c r="Y109" s="164">
        <v>16.971788482999532</v>
      </c>
      <c r="Z109" s="184">
        <v>19.459667436906802</v>
      </c>
      <c r="AA109" s="66"/>
    </row>
    <row r="110" spans="2:27" ht="12.75">
      <c r="B110" s="19" t="s">
        <v>128</v>
      </c>
      <c r="E110" s="50"/>
      <c r="F110" s="61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82"/>
      <c r="R110" s="164"/>
      <c r="S110" s="164"/>
      <c r="T110" s="164"/>
      <c r="U110" s="164"/>
      <c r="V110" s="164"/>
      <c r="W110" s="164"/>
      <c r="X110" s="164"/>
      <c r="Y110" s="164"/>
      <c r="Z110" s="184"/>
      <c r="AA110" s="66"/>
    </row>
    <row r="111" spans="2:27" ht="12.75">
      <c r="B111" s="4" t="s">
        <v>218</v>
      </c>
      <c r="E111" s="50" t="s">
        <v>164</v>
      </c>
      <c r="F111" s="61"/>
      <c r="G111" s="164">
        <v>0.42807298884999995</v>
      </c>
      <c r="H111" s="164">
        <v>7.36521673425</v>
      </c>
      <c r="I111" s="164">
        <v>8.43405392955</v>
      </c>
      <c r="J111" s="164">
        <v>9.4317446331</v>
      </c>
      <c r="K111" s="164">
        <v>0</v>
      </c>
      <c r="L111" s="164">
        <v>0</v>
      </c>
      <c r="M111" s="164">
        <v>0</v>
      </c>
      <c r="N111" s="164">
        <v>0</v>
      </c>
      <c r="O111" s="164">
        <v>0</v>
      </c>
      <c r="P111" s="164">
        <v>1.12044859425</v>
      </c>
      <c r="Q111" s="164">
        <v>0</v>
      </c>
      <c r="R111" s="164">
        <v>0</v>
      </c>
      <c r="S111" s="164">
        <v>0</v>
      </c>
      <c r="T111" s="164">
        <v>0</v>
      </c>
      <c r="U111" s="164">
        <v>0</v>
      </c>
      <c r="V111" s="164">
        <v>0</v>
      </c>
      <c r="W111" s="164">
        <v>0</v>
      </c>
      <c r="X111" s="164">
        <v>0</v>
      </c>
      <c r="Y111" s="164">
        <v>0</v>
      </c>
      <c r="Z111" s="184">
        <v>-12.072790020874999</v>
      </c>
      <c r="AA111" s="66"/>
    </row>
    <row r="112" spans="2:27" ht="12.75">
      <c r="B112" s="4" t="s">
        <v>129</v>
      </c>
      <c r="E112" s="50" t="s">
        <v>164</v>
      </c>
      <c r="F112" s="61"/>
      <c r="G112" s="164">
        <v>0</v>
      </c>
      <c r="H112" s="164">
        <v>0</v>
      </c>
      <c r="I112" s="164">
        <v>0</v>
      </c>
      <c r="J112" s="164">
        <v>0</v>
      </c>
      <c r="K112" s="164">
        <v>0.294647825</v>
      </c>
      <c r="L112" s="164">
        <v>0</v>
      </c>
      <c r="M112" s="164">
        <v>0</v>
      </c>
      <c r="N112" s="164">
        <v>0</v>
      </c>
      <c r="O112" s="164">
        <v>0</v>
      </c>
      <c r="P112" s="164">
        <v>0.294647825</v>
      </c>
      <c r="Q112" s="182">
        <v>2.4391492319328747</v>
      </c>
      <c r="R112" s="164">
        <v>2.4391492319328747</v>
      </c>
      <c r="S112" s="164">
        <v>2.4391492319328747</v>
      </c>
      <c r="T112" s="164">
        <v>0</v>
      </c>
      <c r="U112" s="164">
        <v>0.294647825</v>
      </c>
      <c r="V112" s="164">
        <v>0.307104736455</v>
      </c>
      <c r="W112" s="164">
        <v>0.307104736455</v>
      </c>
      <c r="X112" s="164">
        <v>0.307104736455</v>
      </c>
      <c r="Y112" s="164">
        <v>0</v>
      </c>
      <c r="Z112" s="184">
        <v>0</v>
      </c>
      <c r="AA112" s="66"/>
    </row>
    <row r="113" spans="2:27" ht="12.75">
      <c r="B113" s="4" t="s">
        <v>130</v>
      </c>
      <c r="E113" s="50" t="s">
        <v>164</v>
      </c>
      <c r="F113" s="61"/>
      <c r="G113" s="164">
        <v>-0.00030433108521618624</v>
      </c>
      <c r="H113" s="164">
        <v>0.030293089274844212</v>
      </c>
      <c r="I113" s="164">
        <v>0.04909822087092933</v>
      </c>
      <c r="J113" s="164">
        <v>0.04884344199729536</v>
      </c>
      <c r="K113" s="164">
        <v>0.08263841151811713</v>
      </c>
      <c r="L113" s="164">
        <v>0.042626405471830414</v>
      </c>
      <c r="M113" s="164">
        <v>0.051096820740011206</v>
      </c>
      <c r="N113" s="164">
        <v>0.05613452931431573</v>
      </c>
      <c r="O113" s="164">
        <v>0.0660277486475001</v>
      </c>
      <c r="P113" s="164">
        <v>0.08454358841401566</v>
      </c>
      <c r="Q113" s="182">
        <v>0.07212679760172769</v>
      </c>
      <c r="R113" s="164">
        <v>0.08276912198905584</v>
      </c>
      <c r="S113" s="164">
        <v>0.09499072635256545</v>
      </c>
      <c r="T113" s="164">
        <v>0.10902423562722285</v>
      </c>
      <c r="U113" s="164">
        <v>0.12513634669041696</v>
      </c>
      <c r="V113" s="164">
        <v>0.12728523709847728</v>
      </c>
      <c r="W113" s="164">
        <v>0.14395139503705834</v>
      </c>
      <c r="X113" s="164">
        <v>0.16283642140345078</v>
      </c>
      <c r="Y113" s="164">
        <v>0.18423622208446377</v>
      </c>
      <c r="Z113" s="184">
        <v>0.20848622966576702</v>
      </c>
      <c r="AA113" s="66"/>
    </row>
    <row r="114" spans="2:27" ht="12.75">
      <c r="B114" s="4" t="s">
        <v>131</v>
      </c>
      <c r="E114" s="50" t="s">
        <v>164</v>
      </c>
      <c r="F114" s="61"/>
      <c r="G114" s="164">
        <v>0</v>
      </c>
      <c r="H114" s="164">
        <v>0</v>
      </c>
      <c r="I114" s="164">
        <v>0</v>
      </c>
      <c r="J114" s="164">
        <v>0</v>
      </c>
      <c r="K114" s="164">
        <v>0</v>
      </c>
      <c r="L114" s="164">
        <v>0</v>
      </c>
      <c r="M114" s="164">
        <v>0</v>
      </c>
      <c r="N114" s="164">
        <v>0</v>
      </c>
      <c r="O114" s="164">
        <v>0</v>
      </c>
      <c r="P114" s="164">
        <v>0</v>
      </c>
      <c r="Q114" s="182">
        <v>0</v>
      </c>
      <c r="R114" s="164">
        <v>0</v>
      </c>
      <c r="S114" s="164">
        <v>0</v>
      </c>
      <c r="T114" s="164">
        <v>0</v>
      </c>
      <c r="U114" s="164">
        <v>0</v>
      </c>
      <c r="V114" s="164">
        <v>0</v>
      </c>
      <c r="W114" s="164">
        <v>0</v>
      </c>
      <c r="X114" s="164">
        <v>0</v>
      </c>
      <c r="Y114" s="164">
        <v>0</v>
      </c>
      <c r="Z114" s="184">
        <v>0</v>
      </c>
      <c r="AA114" s="66"/>
    </row>
    <row r="115" spans="2:27" ht="12.75">
      <c r="B115" s="4" t="s">
        <v>132</v>
      </c>
      <c r="E115" s="50" t="s">
        <v>164</v>
      </c>
      <c r="F115" s="61"/>
      <c r="G115" s="164">
        <v>0</v>
      </c>
      <c r="H115" s="164">
        <v>0</v>
      </c>
      <c r="I115" s="164">
        <v>0</v>
      </c>
      <c r="J115" s="164">
        <v>0</v>
      </c>
      <c r="K115" s="164">
        <v>0</v>
      </c>
      <c r="L115" s="164">
        <v>0</v>
      </c>
      <c r="M115" s="164">
        <v>0</v>
      </c>
      <c r="N115" s="164">
        <v>0</v>
      </c>
      <c r="O115" s="164">
        <v>0</v>
      </c>
      <c r="P115" s="164">
        <v>0</v>
      </c>
      <c r="Q115" s="182">
        <v>0.032153444256</v>
      </c>
      <c r="R115" s="164">
        <v>0.2722324947008</v>
      </c>
      <c r="S115" s="164">
        <v>0.4937339995754667</v>
      </c>
      <c r="T115" s="164">
        <v>0.7152355044501334</v>
      </c>
      <c r="U115" s="164">
        <v>0.7152355044501333</v>
      </c>
      <c r="V115" s="164">
        <v>0.7152355044501335</v>
      </c>
      <c r="W115" s="164">
        <v>0.7152355044501335</v>
      </c>
      <c r="X115" s="164">
        <v>0.7152355044501335</v>
      </c>
      <c r="Y115" s="164">
        <v>0.7152355044501331</v>
      </c>
      <c r="Z115" s="184">
        <v>0.7152355044501331</v>
      </c>
      <c r="AA115" s="66"/>
    </row>
    <row r="116" spans="2:27" ht="12.75">
      <c r="B116" s="2"/>
      <c r="E116" s="50"/>
      <c r="F116" s="61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82"/>
      <c r="R116" s="164"/>
      <c r="S116" s="164"/>
      <c r="T116" s="164"/>
      <c r="U116" s="164"/>
      <c r="V116" s="164"/>
      <c r="W116" s="164"/>
      <c r="X116" s="164"/>
      <c r="Y116" s="164"/>
      <c r="Z116" s="184"/>
      <c r="AA116" s="66"/>
    </row>
    <row r="117" spans="2:27" ht="12.75">
      <c r="B117" s="371" t="s">
        <v>133</v>
      </c>
      <c r="C117" s="178"/>
      <c r="E117" s="50" t="s">
        <v>164</v>
      </c>
      <c r="F117" s="61"/>
      <c r="G117" s="164">
        <v>0.4277686577647838</v>
      </c>
      <c r="H117" s="164">
        <v>7.3955098235248435</v>
      </c>
      <c r="I117" s="164">
        <v>8.48315215042093</v>
      </c>
      <c r="J117" s="164">
        <v>9.480588075097295</v>
      </c>
      <c r="K117" s="164">
        <v>0.3772862365181171</v>
      </c>
      <c r="L117" s="164">
        <v>0.042626405471830414</v>
      </c>
      <c r="M117" s="164">
        <v>0.051096820740011206</v>
      </c>
      <c r="N117" s="164">
        <v>0.05613452931431573</v>
      </c>
      <c r="O117" s="164">
        <v>0.0660277486475001</v>
      </c>
      <c r="P117" s="164">
        <v>1.4996400076640155</v>
      </c>
      <c r="Q117" s="164">
        <v>2.5434294737906025</v>
      </c>
      <c r="R117" s="164">
        <v>2.7941508486227304</v>
      </c>
      <c r="S117" s="164">
        <v>3.0278739578609066</v>
      </c>
      <c r="T117" s="164">
        <v>0.8242597400773563</v>
      </c>
      <c r="U117" s="164">
        <v>1.1350196761405502</v>
      </c>
      <c r="V117" s="164">
        <v>1.1496254780036108</v>
      </c>
      <c r="W117" s="164">
        <v>1.166291635942192</v>
      </c>
      <c r="X117" s="164">
        <v>1.1851766623085842</v>
      </c>
      <c r="Y117" s="164">
        <v>0.8994717265345968</v>
      </c>
      <c r="Z117" s="184">
        <v>-11.149068286759098</v>
      </c>
      <c r="AA117" s="66"/>
    </row>
    <row r="118" spans="2:27" ht="12.75">
      <c r="B118" s="2"/>
      <c r="E118" s="50"/>
      <c r="F118" s="61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82"/>
      <c r="R118" s="164"/>
      <c r="S118" s="164"/>
      <c r="T118" s="164"/>
      <c r="U118" s="164"/>
      <c r="V118" s="164"/>
      <c r="W118" s="164"/>
      <c r="X118" s="164"/>
      <c r="Y118" s="164"/>
      <c r="Z118" s="184"/>
      <c r="AA118" s="66"/>
    </row>
    <row r="119" spans="2:27" ht="12.75">
      <c r="B119" s="19" t="s">
        <v>101</v>
      </c>
      <c r="E119" s="50" t="s">
        <v>164</v>
      </c>
      <c r="F119" s="61"/>
      <c r="G119" s="164">
        <v>-0.2711415588911763</v>
      </c>
      <c r="H119" s="164">
        <v>0.6421050112976836</v>
      </c>
      <c r="I119" s="164">
        <v>-0.7571898625457534</v>
      </c>
      <c r="J119" s="164">
        <v>-1.4317737284663146</v>
      </c>
      <c r="K119" s="164">
        <v>0.30375747431491373</v>
      </c>
      <c r="L119" s="164">
        <v>1.0973755482741687</v>
      </c>
      <c r="M119" s="164">
        <v>1.6494631024880806</v>
      </c>
      <c r="N119" s="164">
        <v>2.2649918110306584</v>
      </c>
      <c r="O119" s="164">
        <v>2.994376303607112</v>
      </c>
      <c r="P119" s="164">
        <v>2.49858380982276</v>
      </c>
      <c r="Q119" s="182">
        <v>2.2753697661477434</v>
      </c>
      <c r="R119" s="164">
        <v>2.974363886841977</v>
      </c>
      <c r="S119" s="164">
        <v>3.8437833531555192</v>
      </c>
      <c r="T119" s="164">
        <v>7.325405941582333</v>
      </c>
      <c r="U119" s="164">
        <v>8.492650168859907</v>
      </c>
      <c r="V119" s="164">
        <v>9.984113893113305</v>
      </c>
      <c r="W119" s="164">
        <v>11.674994422512441</v>
      </c>
      <c r="X119" s="164">
        <v>13.591982070593776</v>
      </c>
      <c r="Y119" s="164">
        <v>16.072316756464936</v>
      </c>
      <c r="Z119" s="184">
        <v>30.6087357236659</v>
      </c>
      <c r="AA119" s="66"/>
    </row>
    <row r="120" spans="2:27" ht="12.75">
      <c r="B120" s="74" t="s">
        <v>134</v>
      </c>
      <c r="E120" s="75" t="s">
        <v>164</v>
      </c>
      <c r="F120" s="38"/>
      <c r="G120" s="164">
        <v>-0.2711415588911763</v>
      </c>
      <c r="H120" s="164">
        <v>0.3709634524065073</v>
      </c>
      <c r="I120" s="164">
        <v>-0.3862264101392461</v>
      </c>
      <c r="J120" s="164">
        <v>-1.8180001386055606</v>
      </c>
      <c r="K120" s="164">
        <v>-1.5142426642906468</v>
      </c>
      <c r="L120" s="164">
        <v>-0.4168671160164781</v>
      </c>
      <c r="M120" s="164">
        <v>1.2325959864716025</v>
      </c>
      <c r="N120" s="164">
        <v>3.497587797502261</v>
      </c>
      <c r="O120" s="164">
        <v>6.491964101109373</v>
      </c>
      <c r="P120" s="164">
        <v>8.990547910932133</v>
      </c>
      <c r="Q120" s="182">
        <v>11.265917677079877</v>
      </c>
      <c r="R120" s="164">
        <v>14.240281563921855</v>
      </c>
      <c r="S120" s="164">
        <v>18.084064917077374</v>
      </c>
      <c r="T120" s="164">
        <v>25.409470858659706</v>
      </c>
      <c r="U120" s="164">
        <v>33.90212102751961</v>
      </c>
      <c r="V120" s="164">
        <v>43.886234920632916</v>
      </c>
      <c r="W120" s="164">
        <v>55.56122934314536</v>
      </c>
      <c r="X120" s="164">
        <v>69.15321141373913</v>
      </c>
      <c r="Y120" s="164">
        <v>85.22552817020406</v>
      </c>
      <c r="Z120" s="282">
        <v>115.83426389386996</v>
      </c>
      <c r="AA120" s="66"/>
    </row>
    <row r="121" spans="2:27" ht="12.75">
      <c r="B121" s="20"/>
      <c r="C121" s="1"/>
      <c r="D121" s="1"/>
      <c r="E121" s="20"/>
      <c r="F121" s="147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9"/>
      <c r="AA121" s="66"/>
    </row>
    <row r="122" spans="2:27" ht="12.75">
      <c r="B122" s="4" t="s">
        <v>262</v>
      </c>
      <c r="E122" s="2"/>
      <c r="F122" s="61"/>
      <c r="G122" s="253">
        <v>-1.9571577861904366</v>
      </c>
      <c r="H122" s="253">
        <v>-1.8573530856397116</v>
      </c>
      <c r="I122" s="253">
        <v>-1.2305327890880522</v>
      </c>
      <c r="J122" s="253">
        <v>-0.7184999529596579</v>
      </c>
      <c r="K122" s="253">
        <v>0.8770535491779644</v>
      </c>
      <c r="L122" s="253">
        <v>1.653174299803937</v>
      </c>
      <c r="M122" s="253">
        <v>2.602905580521515</v>
      </c>
      <c r="N122" s="253">
        <v>3.6551126447974918</v>
      </c>
      <c r="O122" s="253">
        <v>4.910177042604433</v>
      </c>
      <c r="P122" s="286">
        <v>6.500844119409461</v>
      </c>
      <c r="Q122" s="286">
        <v>7.449565542900196</v>
      </c>
      <c r="R122" s="286">
        <v>6.316256108304439</v>
      </c>
      <c r="S122" s="286">
        <v>5.976007908438067</v>
      </c>
      <c r="T122" s="286">
        <v>5.910288940836919</v>
      </c>
      <c r="U122" s="286">
        <v>7.111899657098445</v>
      </c>
      <c r="V122" s="286">
        <v>8.371111742001531</v>
      </c>
      <c r="W122" s="286">
        <v>9.825425434821204</v>
      </c>
      <c r="X122" s="286">
        <v>11.505090833231815</v>
      </c>
      <c r="Y122" s="286">
        <v>13.445129048428605</v>
      </c>
      <c r="Z122" s="287">
        <v>15.686102199544186</v>
      </c>
      <c r="AA122" s="66"/>
    </row>
    <row r="123" spans="2:27" ht="12.75">
      <c r="B123" s="70"/>
      <c r="C123" s="41"/>
      <c r="D123" s="41"/>
      <c r="E123" s="70"/>
      <c r="F123" s="118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94"/>
      <c r="R123" s="254"/>
      <c r="S123" s="254"/>
      <c r="T123" s="254"/>
      <c r="U123" s="254"/>
      <c r="V123" s="254"/>
      <c r="W123" s="254"/>
      <c r="X123" s="254"/>
      <c r="Y123" s="254"/>
      <c r="Z123" s="255"/>
      <c r="AA123" s="66"/>
    </row>
    <row r="124" spans="2:27" ht="12.75">
      <c r="B124" s="3" t="s">
        <v>199</v>
      </c>
      <c r="C124" s="1"/>
      <c r="D124" s="1"/>
      <c r="E124" s="1"/>
      <c r="F124" s="76"/>
      <c r="G124" s="76"/>
      <c r="H124" s="30" t="s">
        <v>135</v>
      </c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66"/>
    </row>
    <row r="125" spans="6:27" ht="12.75">
      <c r="F125" s="113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113"/>
      <c r="R125" s="66"/>
      <c r="S125" s="66"/>
      <c r="T125" s="66"/>
      <c r="U125" s="66"/>
      <c r="V125" s="66"/>
      <c r="W125" s="66"/>
      <c r="X125" s="66"/>
      <c r="Y125" s="66"/>
      <c r="Z125" s="66"/>
      <c r="AA125" s="66"/>
    </row>
    <row r="126" spans="6:27" ht="12.75"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</row>
  </sheetData>
  <sheetProtection password="CC38" sheet="1" objects="1" scenarios="1"/>
  <printOptions horizontalCentered="1"/>
  <pageMargins left="0.5511811023622047" right="0.35433070866141736" top="0.7874015748031497" bottom="0.5905511811023623" header="0.5118110236220472" footer="0.31496062992125984"/>
  <pageSetup horizontalDpi="300" verticalDpi="300" orientation="landscape" paperSize="9" scale="64" r:id="rId1"/>
  <headerFooter alignWithMargins="0">
    <oddHeader>&amp;L&amp;"Arial,Regular"&amp;8Feasibility Report - Kakamega
Appendix D2 &amp;R&amp;"Arial,Regular"&amp;8Nzoia Cluster -Feasibility Report
Phase II Towns - Kakamega, Busia &amp; Nambale</oddHeader>
  </headerFooter>
  <rowBreaks count="3" manualBreakCount="3">
    <brk id="47" min="1" max="25" man="1"/>
    <brk id="48" min="1" max="25" man="1"/>
    <brk id="87" min="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Y38"/>
  <sheetViews>
    <sheetView zoomScale="75" zoomScaleNormal="75" workbookViewId="0" topLeftCell="A1">
      <selection activeCell="P41" sqref="P41"/>
    </sheetView>
  </sheetViews>
  <sheetFormatPr defaultColWidth="8.796875" defaultRowHeight="15" outlineLevelRow="1" outlineLevelCol="1"/>
  <cols>
    <col min="1" max="1" width="8.59765625" style="3" customWidth="1"/>
    <col min="2" max="2" width="8.69921875" style="3" customWidth="1"/>
    <col min="3" max="3" width="9.5" style="3" customWidth="1"/>
    <col min="4" max="4" width="6.09765625" style="3" customWidth="1"/>
    <col min="5" max="5" width="5.69921875" style="3" hidden="1" customWidth="1" outlineLevel="1"/>
    <col min="6" max="6" width="5.69921875" style="3" customWidth="1" collapsed="1"/>
    <col min="7" max="16" width="5.69921875" style="3" customWidth="1"/>
    <col min="17" max="17" width="6" style="3" customWidth="1"/>
    <col min="18" max="20" width="5.69921875" style="3" customWidth="1"/>
    <col min="21" max="24" width="5.69921875" style="3" customWidth="1" outlineLevel="1"/>
    <col min="25" max="25" width="5.69921875" style="3" customWidth="1"/>
    <col min="26" max="16384" width="8.59765625" style="3" customWidth="1"/>
  </cols>
  <sheetData>
    <row r="2" spans="2:25" ht="18">
      <c r="B2" s="59" t="s">
        <v>226</v>
      </c>
      <c r="D2" s="325"/>
      <c r="E2" s="326"/>
      <c r="F2" s="326"/>
      <c r="G2" s="326"/>
      <c r="H2" s="326"/>
      <c r="I2" s="326"/>
      <c r="J2" s="326"/>
      <c r="K2" s="327" t="s">
        <v>147</v>
      </c>
      <c r="L2" s="326"/>
      <c r="M2" s="326"/>
      <c r="N2" s="326"/>
      <c r="O2" s="326"/>
      <c r="P2" s="327" t="s">
        <v>163</v>
      </c>
      <c r="Q2" s="326"/>
      <c r="R2" s="326"/>
      <c r="S2" s="326"/>
      <c r="T2" s="326"/>
      <c r="U2" s="326"/>
      <c r="V2" s="326"/>
      <c r="W2" s="326"/>
      <c r="X2" s="326"/>
      <c r="Y2" s="326"/>
    </row>
    <row r="3" spans="4:25" ht="12.75">
      <c r="D3" s="325"/>
      <c r="E3" s="326"/>
      <c r="F3" s="326"/>
      <c r="G3" s="326"/>
      <c r="H3" s="326"/>
      <c r="I3" s="326"/>
      <c r="J3" s="326"/>
      <c r="K3" s="326"/>
      <c r="L3" s="326"/>
      <c r="M3" s="66"/>
      <c r="N3" s="66"/>
      <c r="O3" s="326"/>
      <c r="P3" s="326"/>
      <c r="Q3" s="326"/>
      <c r="R3" s="326"/>
      <c r="S3" s="326"/>
      <c r="T3" s="326"/>
      <c r="U3" s="326"/>
      <c r="V3" s="326"/>
      <c r="W3" s="66"/>
      <c r="X3" s="66"/>
      <c r="Y3" s="326"/>
    </row>
    <row r="4" spans="2:25" ht="12.75">
      <c r="B4" s="8"/>
      <c r="C4" s="9"/>
      <c r="D4" s="122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40"/>
    </row>
    <row r="5" spans="2:25" ht="12.75">
      <c r="B5" s="35" t="s">
        <v>72</v>
      </c>
      <c r="C5" s="36"/>
      <c r="D5" s="56" t="s">
        <v>0</v>
      </c>
      <c r="E5" s="21">
        <v>2005</v>
      </c>
      <c r="F5" s="21">
        <v>2006</v>
      </c>
      <c r="G5" s="112">
        <v>2007</v>
      </c>
      <c r="H5" s="112">
        <v>2008</v>
      </c>
      <c r="I5" s="112">
        <v>2009</v>
      </c>
      <c r="J5" s="112">
        <v>2010</v>
      </c>
      <c r="K5" s="112">
        <v>2011</v>
      </c>
      <c r="L5" s="112">
        <v>2012</v>
      </c>
      <c r="M5" s="112">
        <v>2013</v>
      </c>
      <c r="N5" s="112">
        <v>2014</v>
      </c>
      <c r="O5" s="112">
        <v>2015</v>
      </c>
      <c r="P5" s="112">
        <v>2016</v>
      </c>
      <c r="Q5" s="112">
        <v>2017</v>
      </c>
      <c r="R5" s="112">
        <v>2018</v>
      </c>
      <c r="S5" s="112">
        <v>2019</v>
      </c>
      <c r="T5" s="112">
        <v>2020</v>
      </c>
      <c r="U5" s="112">
        <v>2021</v>
      </c>
      <c r="V5" s="112">
        <v>2022</v>
      </c>
      <c r="W5" s="112">
        <v>2023</v>
      </c>
      <c r="X5" s="112">
        <v>2024</v>
      </c>
      <c r="Y5" s="141">
        <v>2025</v>
      </c>
    </row>
    <row r="6" spans="1:25" ht="12.75">
      <c r="A6" s="344"/>
      <c r="B6" s="10"/>
      <c r="C6" s="6"/>
      <c r="D6" s="58"/>
      <c r="E6" s="22"/>
      <c r="F6" s="22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42"/>
    </row>
    <row r="7" spans="1:25" ht="12.75">
      <c r="A7" s="345"/>
      <c r="B7" s="8"/>
      <c r="C7" s="1"/>
      <c r="D7" s="122"/>
      <c r="E7" s="14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40"/>
    </row>
    <row r="8" spans="1:25" ht="12.75">
      <c r="A8" s="346"/>
      <c r="B8" s="120" t="s">
        <v>227</v>
      </c>
      <c r="C8" s="47"/>
      <c r="D8" s="328" t="s">
        <v>164</v>
      </c>
      <c r="E8" s="128"/>
      <c r="F8" s="128">
        <v>0.42807298884999995</v>
      </c>
      <c r="G8" s="99">
        <v>7.36521673425</v>
      </c>
      <c r="H8" s="99">
        <v>8.43405392955</v>
      </c>
      <c r="I8" s="99">
        <v>9.4317446331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1.12044859425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  <c r="X8" s="99">
        <v>0</v>
      </c>
      <c r="Y8" s="123">
        <v>0</v>
      </c>
    </row>
    <row r="9" spans="2:25" ht="12.75">
      <c r="B9" s="120" t="s">
        <v>228</v>
      </c>
      <c r="C9" s="47"/>
      <c r="D9" s="328" t="s">
        <v>164</v>
      </c>
      <c r="E9" s="128"/>
      <c r="F9" s="128">
        <v>0</v>
      </c>
      <c r="G9" s="99">
        <v>0</v>
      </c>
      <c r="H9" s="99">
        <v>0</v>
      </c>
      <c r="I9" s="99">
        <v>0</v>
      </c>
      <c r="J9" s="99">
        <v>0.294647825</v>
      </c>
      <c r="K9" s="99">
        <v>0</v>
      </c>
      <c r="L9" s="99">
        <v>0</v>
      </c>
      <c r="M9" s="99">
        <v>0</v>
      </c>
      <c r="N9" s="99">
        <v>0</v>
      </c>
      <c r="O9" s="99">
        <v>0.294647825</v>
      </c>
      <c r="P9" s="99">
        <v>2.4391492319328747</v>
      </c>
      <c r="Q9" s="99">
        <v>2.4391492319328747</v>
      </c>
      <c r="R9" s="99">
        <v>2.4391492319328747</v>
      </c>
      <c r="S9" s="99">
        <v>0</v>
      </c>
      <c r="T9" s="99">
        <v>0.294647825</v>
      </c>
      <c r="U9" s="99">
        <v>0.307104736455</v>
      </c>
      <c r="V9" s="99">
        <v>0.307104736455</v>
      </c>
      <c r="W9" s="99">
        <v>0.307104736455</v>
      </c>
      <c r="X9" s="99">
        <v>0</v>
      </c>
      <c r="Y9" s="123">
        <v>0</v>
      </c>
    </row>
    <row r="10" spans="2:25" ht="12.75">
      <c r="B10" s="120" t="s">
        <v>229</v>
      </c>
      <c r="C10" s="47"/>
      <c r="D10" s="328" t="s">
        <v>164</v>
      </c>
      <c r="E10" s="128"/>
      <c r="F10" s="128">
        <v>0.9842214367925441</v>
      </c>
      <c r="G10" s="99">
        <v>1.1193672530181837</v>
      </c>
      <c r="H10" s="99">
        <v>1.2316760273469356</v>
      </c>
      <c r="I10" s="99">
        <v>1.360670457711088</v>
      </c>
      <c r="J10" s="99">
        <v>1.0591932852012935</v>
      </c>
      <c r="K10" s="99">
        <v>1.127579401228613</v>
      </c>
      <c r="L10" s="99">
        <v>1.2023409570315904</v>
      </c>
      <c r="M10" s="99">
        <v>1.2811028218937286</v>
      </c>
      <c r="N10" s="99">
        <v>1.3672882698584834</v>
      </c>
      <c r="O10" s="99">
        <v>1.474652484701061</v>
      </c>
      <c r="P10" s="99">
        <v>1.5611866342553238</v>
      </c>
      <c r="Q10" s="99">
        <v>1.6553883549398551</v>
      </c>
      <c r="R10" s="99">
        <v>1.7583733531959598</v>
      </c>
      <c r="S10" s="99">
        <v>1.8714204103211618</v>
      </c>
      <c r="T10" s="99">
        <v>1.9959950895851049</v>
      </c>
      <c r="U10" s="99">
        <v>2.1128882408198217</v>
      </c>
      <c r="V10" s="99">
        <v>2.2415393775293344</v>
      </c>
      <c r="W10" s="99">
        <v>2.3835014486569883</v>
      </c>
      <c r="X10" s="99">
        <v>2.540533636556756</v>
      </c>
      <c r="Y10" s="123">
        <v>2.714628773725277</v>
      </c>
    </row>
    <row r="11" spans="2:25" ht="12.75" hidden="1" outlineLevel="1">
      <c r="B11" s="120" t="s">
        <v>230</v>
      </c>
      <c r="C11" s="47"/>
      <c r="D11" s="328" t="s">
        <v>164</v>
      </c>
      <c r="E11" s="128"/>
      <c r="F11" s="128">
        <v>-0.00030433108521618624</v>
      </c>
      <c r="G11" s="99">
        <v>0.030293089274844212</v>
      </c>
      <c r="H11" s="99">
        <v>0.04909822087092933</v>
      </c>
      <c r="I11" s="99">
        <v>0.04884344199729536</v>
      </c>
      <c r="J11" s="99">
        <v>0.08263841151811713</v>
      </c>
      <c r="K11" s="99">
        <v>0.042626405471830414</v>
      </c>
      <c r="L11" s="99">
        <v>0.051096820740011206</v>
      </c>
      <c r="M11" s="99">
        <v>0.05613452931431573</v>
      </c>
      <c r="N11" s="99">
        <v>0.0660277486475001</v>
      </c>
      <c r="O11" s="99">
        <v>0.08454358841401566</v>
      </c>
      <c r="P11" s="99">
        <v>0.07212679760172769</v>
      </c>
      <c r="Q11" s="99">
        <v>0.08276912198905584</v>
      </c>
      <c r="R11" s="99">
        <v>0.09499072635256545</v>
      </c>
      <c r="S11" s="99">
        <v>0.10902423562722285</v>
      </c>
      <c r="T11" s="99">
        <v>0.12513634669041696</v>
      </c>
      <c r="U11" s="99">
        <v>0.12728523709847728</v>
      </c>
      <c r="V11" s="99">
        <v>0.14395139503705834</v>
      </c>
      <c r="W11" s="99">
        <v>0.16283642140345078</v>
      </c>
      <c r="X11" s="99">
        <v>0.18423622208446377</v>
      </c>
      <c r="Y11" s="123">
        <v>0.20848622966576702</v>
      </c>
    </row>
    <row r="12" spans="2:25" ht="12.75" collapsed="1">
      <c r="B12" s="85"/>
      <c r="C12" s="47"/>
      <c r="D12" s="328"/>
      <c r="E12" s="128"/>
      <c r="F12" s="128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123"/>
    </row>
    <row r="13" spans="2:25" ht="12.75">
      <c r="B13" s="88" t="s">
        <v>231</v>
      </c>
      <c r="C13" s="47"/>
      <c r="D13" s="328" t="s">
        <v>164</v>
      </c>
      <c r="E13" s="329"/>
      <c r="F13" s="329">
        <v>1.4119900945573278</v>
      </c>
      <c r="G13" s="124">
        <v>8.514877076543028</v>
      </c>
      <c r="H13" s="124">
        <v>9.714828177767865</v>
      </c>
      <c r="I13" s="124">
        <v>10.841258532808382</v>
      </c>
      <c r="J13" s="124">
        <v>1.4364795217194106</v>
      </c>
      <c r="K13" s="124">
        <v>1.1702058067004435</v>
      </c>
      <c r="L13" s="124">
        <v>1.2534377777716017</v>
      </c>
      <c r="M13" s="124">
        <v>1.3372373512080444</v>
      </c>
      <c r="N13" s="124">
        <v>1.4333160185059834</v>
      </c>
      <c r="O13" s="124">
        <v>2.9742924923650764</v>
      </c>
      <c r="P13" s="124">
        <v>4.072462663789926</v>
      </c>
      <c r="Q13" s="124">
        <v>4.177306708861786</v>
      </c>
      <c r="R13" s="124">
        <v>4.2925133114814</v>
      </c>
      <c r="S13" s="124">
        <v>1.9804446459483847</v>
      </c>
      <c r="T13" s="124">
        <v>2.415779261275522</v>
      </c>
      <c r="U13" s="124">
        <v>2.547278214373299</v>
      </c>
      <c r="V13" s="124">
        <v>2.692595509021393</v>
      </c>
      <c r="W13" s="124">
        <v>2.853442606515439</v>
      </c>
      <c r="X13" s="124">
        <v>2.7247698586412197</v>
      </c>
      <c r="Y13" s="125">
        <v>2.923115003391044</v>
      </c>
    </row>
    <row r="14" spans="2:25" ht="12.75">
      <c r="B14" s="85"/>
      <c r="C14" s="47"/>
      <c r="D14" s="328"/>
      <c r="E14" s="329"/>
      <c r="F14" s="329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5"/>
    </row>
    <row r="15" spans="2:25" ht="12.75">
      <c r="B15" s="85" t="s">
        <v>232</v>
      </c>
      <c r="C15" s="47"/>
      <c r="D15" s="328" t="s">
        <v>164</v>
      </c>
      <c r="E15" s="329"/>
      <c r="F15" s="329">
        <v>0.47128944475136786</v>
      </c>
      <c r="G15" s="124">
        <v>0.6599196755710826</v>
      </c>
      <c r="H15" s="124">
        <v>1.108135640961554</v>
      </c>
      <c r="I15" s="124">
        <v>1.5116745788218142</v>
      </c>
      <c r="J15" s="124">
        <v>2.0660947917959547</v>
      </c>
      <c r="K15" s="124">
        <v>2.550812745264412</v>
      </c>
      <c r="L15" s="124">
        <v>3.135035449809471</v>
      </c>
      <c r="M15" s="124">
        <v>3.7782292024741757</v>
      </c>
      <c r="N15" s="124">
        <v>4.537664613701069</v>
      </c>
      <c r="O15" s="124">
        <v>5.498305005361794</v>
      </c>
      <c r="P15" s="124">
        <v>6.333287779765899</v>
      </c>
      <c r="Q15" s="124">
        <v>7.293632037881338</v>
      </c>
      <c r="R15" s="124">
        <v>8.397963072969073</v>
      </c>
      <c r="S15" s="124">
        <v>9.66765091512093</v>
      </c>
      <c r="T15" s="124">
        <v>11.12721252342397</v>
      </c>
      <c r="U15" s="124">
        <v>12.605009076065414</v>
      </c>
      <c r="V15" s="124">
        <v>14.279374617464331</v>
      </c>
      <c r="W15" s="124">
        <v>16.176492054025008</v>
      </c>
      <c r="X15" s="124">
        <v>18.326036882326235</v>
      </c>
      <c r="Y15" s="125">
        <v>20.761643856124998</v>
      </c>
    </row>
    <row r="16" spans="2:25" ht="12.75">
      <c r="B16" s="85" t="s">
        <v>233</v>
      </c>
      <c r="C16" s="47"/>
      <c r="D16" s="328" t="s">
        <v>164</v>
      </c>
      <c r="E16" s="329"/>
      <c r="F16" s="329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5">
        <v>0</v>
      </c>
    </row>
    <row r="17" spans="2:25" ht="12.75">
      <c r="B17" s="85"/>
      <c r="C17" s="47"/>
      <c r="D17" s="328"/>
      <c r="E17" s="329"/>
      <c r="F17" s="329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5"/>
    </row>
    <row r="18" spans="2:25" ht="12.75">
      <c r="B18" s="88" t="s">
        <v>234</v>
      </c>
      <c r="C18" s="47"/>
      <c r="D18" s="328" t="s">
        <v>164</v>
      </c>
      <c r="E18" s="329"/>
      <c r="F18" s="329">
        <v>0.47128944475136786</v>
      </c>
      <c r="G18" s="124">
        <v>0.6599196755710826</v>
      </c>
      <c r="H18" s="124">
        <v>1.108135640961554</v>
      </c>
      <c r="I18" s="124">
        <v>1.5116745788218142</v>
      </c>
      <c r="J18" s="124">
        <v>2.0660947917959547</v>
      </c>
      <c r="K18" s="124">
        <v>2.550812745264412</v>
      </c>
      <c r="L18" s="124">
        <v>3.135035449809471</v>
      </c>
      <c r="M18" s="124">
        <v>3.7782292024741757</v>
      </c>
      <c r="N18" s="124">
        <v>4.537664613701069</v>
      </c>
      <c r="O18" s="124">
        <v>5.498305005361794</v>
      </c>
      <c r="P18" s="124">
        <v>6.333287779765899</v>
      </c>
      <c r="Q18" s="124">
        <v>7.293632037881338</v>
      </c>
      <c r="R18" s="124">
        <v>8.397963072969073</v>
      </c>
      <c r="S18" s="124">
        <v>9.66765091512093</v>
      </c>
      <c r="T18" s="124">
        <v>11.12721252342397</v>
      </c>
      <c r="U18" s="124">
        <v>12.605009076065414</v>
      </c>
      <c r="V18" s="124">
        <v>14.279374617464331</v>
      </c>
      <c r="W18" s="124">
        <v>16.176492054025008</v>
      </c>
      <c r="X18" s="124">
        <v>18.326036882326235</v>
      </c>
      <c r="Y18" s="125">
        <v>20.761643856124998</v>
      </c>
    </row>
    <row r="19" spans="2:25" ht="12.75">
      <c r="B19" s="85"/>
      <c r="C19" s="47"/>
      <c r="D19" s="328"/>
      <c r="E19" s="329"/>
      <c r="F19" s="329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</row>
    <row r="20" spans="2:25" ht="12.75">
      <c r="B20" s="88" t="s">
        <v>235</v>
      </c>
      <c r="C20" s="47"/>
      <c r="D20" s="328" t="s">
        <v>164</v>
      </c>
      <c r="E20" s="329"/>
      <c r="F20" s="329">
        <v>-0.94070064980596</v>
      </c>
      <c r="G20" s="124">
        <v>-7.854957400971946</v>
      </c>
      <c r="H20" s="124">
        <v>-8.60669253680631</v>
      </c>
      <c r="I20" s="124">
        <v>-9.329583953986567</v>
      </c>
      <c r="J20" s="124">
        <v>0.629615270076544</v>
      </c>
      <c r="K20" s="124">
        <v>1.3806069385639685</v>
      </c>
      <c r="L20" s="124">
        <v>1.881597672037869</v>
      </c>
      <c r="M20" s="124">
        <v>2.4409918512661313</v>
      </c>
      <c r="N20" s="124">
        <v>3.1043485951950855</v>
      </c>
      <c r="O20" s="124">
        <v>2.5240125129967175</v>
      </c>
      <c r="P20" s="124">
        <v>2.2608251159759734</v>
      </c>
      <c r="Q20" s="124">
        <v>3.116325329019552</v>
      </c>
      <c r="R20" s="124">
        <v>4.105449761487673</v>
      </c>
      <c r="S20" s="124">
        <v>7.687206269172545</v>
      </c>
      <c r="T20" s="124">
        <v>8.711433262148446</v>
      </c>
      <c r="U20" s="124">
        <v>10.057730861692114</v>
      </c>
      <c r="V20" s="124">
        <v>11.586779108442938</v>
      </c>
      <c r="W20" s="124">
        <v>13.323049447509568</v>
      </c>
      <c r="X20" s="124">
        <v>15.601267023685015</v>
      </c>
      <c r="Y20" s="125">
        <v>17.838528852733955</v>
      </c>
    </row>
    <row r="21" spans="2:25" ht="12.75">
      <c r="B21" s="89"/>
      <c r="C21" s="41"/>
      <c r="D21" s="330"/>
      <c r="E21" s="89"/>
      <c r="F21" s="89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4"/>
    </row>
    <row r="22" spans="2:25" ht="12.75">
      <c r="B22" s="47"/>
      <c r="C22" s="47"/>
      <c r="D22" s="331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2:25" ht="12.75">
      <c r="B23" s="47"/>
      <c r="C23" s="47"/>
      <c r="D23" s="331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2:25" ht="12.75">
      <c r="B24" s="47"/>
      <c r="C24" s="47"/>
      <c r="D24" s="331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2:25" ht="12.75">
      <c r="B25" s="82" t="s">
        <v>236</v>
      </c>
      <c r="C25" s="47"/>
      <c r="D25" s="331"/>
      <c r="E25" s="47"/>
      <c r="F25" s="47"/>
      <c r="G25" s="332" t="s">
        <v>237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7" spans="2:25" ht="15">
      <c r="B27"/>
      <c r="I27"/>
      <c r="J27" s="333"/>
      <c r="N27" s="231" t="s">
        <v>238</v>
      </c>
      <c r="R27" s="334"/>
      <c r="S27" s="335"/>
      <c r="T27" s="335" t="s">
        <v>239</v>
      </c>
      <c r="V27" s="292"/>
      <c r="W27" s="336" t="s">
        <v>240</v>
      </c>
      <c r="Y27" s="335"/>
    </row>
    <row r="28" spans="14:25" ht="14.25">
      <c r="N28"/>
      <c r="O28"/>
      <c r="P28"/>
      <c r="Q28"/>
      <c r="R28" s="292"/>
      <c r="S28" s="292"/>
      <c r="T28" s="292"/>
      <c r="V28" s="292"/>
      <c r="W28" s="292"/>
      <c r="Y28" s="292"/>
    </row>
    <row r="29" spans="6:25" ht="15">
      <c r="F29" s="82" t="s">
        <v>241</v>
      </c>
      <c r="G29"/>
      <c r="N29" s="337">
        <v>11.971619936245318</v>
      </c>
      <c r="O29" s="82" t="s">
        <v>3</v>
      </c>
      <c r="R29" s="338"/>
      <c r="S29" s="54"/>
      <c r="T29" s="54"/>
      <c r="V29" s="339"/>
      <c r="W29" s="339"/>
      <c r="Y29" s="292"/>
    </row>
    <row r="30" spans="18:25" ht="12.75">
      <c r="R30" s="347">
        <v>0.12</v>
      </c>
      <c r="S30" s="340"/>
      <c r="T30" s="292">
        <v>-0.054608315142004586</v>
      </c>
      <c r="V30" s="292"/>
      <c r="W30" s="341">
        <v>0.9982781172620965</v>
      </c>
      <c r="Y30" s="334"/>
    </row>
    <row r="31" spans="6:25" ht="14.25">
      <c r="F31" s="82" t="s">
        <v>242</v>
      </c>
      <c r="G31"/>
      <c r="H31" s="3" t="s">
        <v>243</v>
      </c>
      <c r="J31"/>
      <c r="K31"/>
      <c r="N31" s="342">
        <v>10.4</v>
      </c>
      <c r="O31" s="82" t="s">
        <v>3</v>
      </c>
      <c r="R31" s="347">
        <v>0.1</v>
      </c>
      <c r="S31" s="340"/>
      <c r="T31" s="292">
        <v>4.543084898381131</v>
      </c>
      <c r="V31" s="292"/>
      <c r="W31" s="341">
        <v>1.1291368758191742</v>
      </c>
      <c r="Y31" s="334"/>
    </row>
    <row r="32" spans="8:25" ht="14.25">
      <c r="H32" s="3" t="s">
        <v>244</v>
      </c>
      <c r="J32"/>
      <c r="K32"/>
      <c r="N32" s="342">
        <v>13.6</v>
      </c>
      <c r="O32" s="82" t="s">
        <v>3</v>
      </c>
      <c r="R32" s="347">
        <v>0.08</v>
      </c>
      <c r="S32" s="340"/>
      <c r="T32" s="292">
        <v>11.065830060492736</v>
      </c>
      <c r="V32" s="292"/>
      <c r="W32" s="341">
        <v>1.2807503382718406</v>
      </c>
      <c r="Y32" s="334"/>
    </row>
    <row r="33" spans="8:25" ht="14.25">
      <c r="H33" s="3" t="s">
        <v>245</v>
      </c>
      <c r="J33"/>
      <c r="K33"/>
      <c r="N33" s="342">
        <v>13.7</v>
      </c>
      <c r="O33" s="82" t="s">
        <v>3</v>
      </c>
      <c r="U33" s="82"/>
      <c r="Y33" s="82"/>
    </row>
    <row r="34" spans="8:25" ht="14.25">
      <c r="H34" s="3" t="s">
        <v>246</v>
      </c>
      <c r="J34"/>
      <c r="K34"/>
      <c r="N34" s="342">
        <v>10.3</v>
      </c>
      <c r="O34" s="82" t="s">
        <v>3</v>
      </c>
      <c r="U34" s="82"/>
      <c r="Y34" s="82"/>
    </row>
    <row r="35" spans="8:25" ht="12.75">
      <c r="H35" s="3" t="s">
        <v>247</v>
      </c>
      <c r="N35" s="342">
        <v>8.7</v>
      </c>
      <c r="O35" s="82" t="s">
        <v>3</v>
      </c>
      <c r="U35" s="82"/>
      <c r="Y35" s="82"/>
    </row>
    <row r="36" spans="6:25" ht="14.25">
      <c r="F36"/>
      <c r="G36"/>
      <c r="H36" s="3" t="s">
        <v>248</v>
      </c>
      <c r="N36" s="342">
        <v>15.4</v>
      </c>
      <c r="O36" s="82" t="s">
        <v>3</v>
      </c>
      <c r="U36" s="343"/>
      <c r="Y36" s="82"/>
    </row>
    <row r="37" spans="6:15" ht="14.25">
      <c r="F37"/>
      <c r="G37"/>
      <c r="H37" s="3" t="s">
        <v>249</v>
      </c>
      <c r="J37"/>
      <c r="K37"/>
      <c r="N37" s="342">
        <v>2.5</v>
      </c>
      <c r="O37" s="82" t="s">
        <v>3</v>
      </c>
    </row>
    <row r="38" spans="3:12" ht="14.25">
      <c r="C38"/>
      <c r="D38"/>
      <c r="F38"/>
      <c r="G38"/>
      <c r="K38" s="343"/>
      <c r="L38" s="82"/>
    </row>
  </sheetData>
  <sheetProtection password="CC38" sheet="1" objects="1" scenarios="1"/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&amp;L&amp;"Arial,Regular"&amp;8Feasibility Report - Kakamega
Appendix D2 &amp;R&amp;"Arial,Regular"&amp;8Nzoia Cluster -Feasibility Report
Phase II Towns - Kakamega, Busia &amp; Nambale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Wiens</dc:creator>
  <cp:keywords/>
  <dc:description/>
  <cp:lastModifiedBy>Haji</cp:lastModifiedBy>
  <cp:lastPrinted>2006-04-11T09:26:15Z</cp:lastPrinted>
  <dcterms:created xsi:type="dcterms:W3CDTF">1998-12-03T15:12:40Z</dcterms:created>
  <dcterms:modified xsi:type="dcterms:W3CDTF">2006-04-11T09:26:19Z</dcterms:modified>
  <cp:category/>
  <cp:version/>
  <cp:contentType/>
  <cp:contentStatus/>
</cp:coreProperties>
</file>